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2019\AKÜ\2- előirányzat módosítás- 2019 március 28\"/>
    </mc:Choice>
  </mc:AlternateContent>
  <xr:revisionPtr revIDLastSave="0" documentId="13_ncr:1_{E51E7FCF-08E7-4F38-AC4A-8495BDEC663D}" xr6:coauthVersionLast="41" xr6:coauthVersionMax="41" xr10:uidLastSave="{00000000-0000-0000-0000-000000000000}"/>
  <bookViews>
    <workbookView xWindow="-120" yWindow="-120" windowWidth="29040" windowHeight="15840" activeTab="1" xr2:uid="{11EEDE23-DD7B-4ED8-B6CB-CA8456C5C867}"/>
  </bookViews>
  <sheets>
    <sheet name="1 melléklet a " sheetId="3" r:id="rId1"/>
    <sheet name="2.sz. táblázat" sheetId="2" r:id="rId2"/>
    <sheet name="1.sz.táblázat" sheetId="1" r:id="rId3"/>
  </sheets>
  <externalReferences>
    <externalReference r:id="rId4"/>
    <externalReference r:id="rId5"/>
    <externalReference r:id="rId6"/>
  </externalReferences>
  <definedNames>
    <definedName name="BuiltIn_Print_Area___1" localSheetId="0">#REF!</definedName>
    <definedName name="BuiltIn_Print_Area___1">#REF!</definedName>
    <definedName name="BuiltIn_Print_Area___3">"$2_tábla.$a$1:$iv$#ref!"</definedName>
    <definedName name="BuiltIn_Print_Titles___1" localSheetId="0">#REF!</definedName>
    <definedName name="BuiltIn_Print_Titles___1">#REF!</definedName>
    <definedName name="BuiltIn_Print_Titles___3" localSheetId="0">#REF!</definedName>
    <definedName name="BuiltIn_Print_Titles___3">#REF!</definedName>
    <definedName name="BuiltIn_Print_Titles___4" localSheetId="0">#REF!</definedName>
    <definedName name="BuiltIn_Print_Titles___4">#REF!</definedName>
    <definedName name="BuiltIn_Print_Titles___6" localSheetId="0">#REF!</definedName>
    <definedName name="BuiltIn_Print_Titles___6">#REF!</definedName>
    <definedName name="enczi">[1]rszakfössz!$D$123</definedName>
    <definedName name="_xlnm.Print_Titles" localSheetId="0">'1 melléklet a '!$A:$B</definedName>
    <definedName name="_xlnm.Print_Titles" localSheetId="2">'1.sz.táblázat'!$1:$7</definedName>
    <definedName name="_xlnm.Print_Area" localSheetId="0">'1 melléklet a '!$B$1:$AR$56</definedName>
    <definedName name="_xlnm.Print_Area" localSheetId="2">'1.sz.táblázat'!$A$1:$K$19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9" i="1" l="1"/>
  <c r="M10" i="1"/>
  <c r="M11" i="1"/>
  <c r="M12" i="1"/>
  <c r="M13" i="1"/>
  <c r="M14" i="1"/>
  <c r="M15" i="1"/>
  <c r="M16" i="1"/>
  <c r="M17" i="1"/>
  <c r="M18" i="1"/>
  <c r="I25" i="2"/>
  <c r="J25" i="2"/>
  <c r="K25" i="2"/>
  <c r="L25" i="2"/>
  <c r="M25" i="2"/>
  <c r="N25" i="2"/>
  <c r="O25" i="2"/>
  <c r="P25" i="2"/>
  <c r="Q25" i="2"/>
  <c r="K33" i="2"/>
  <c r="I17" i="2"/>
  <c r="I33" i="2" s="1"/>
  <c r="J17" i="2"/>
  <c r="J33" i="2" s="1"/>
  <c r="K17" i="2"/>
  <c r="L17" i="2"/>
  <c r="L33" i="2" s="1"/>
  <c r="N17" i="2"/>
  <c r="N33" i="2" s="1"/>
  <c r="O17" i="2"/>
  <c r="O33" i="2" s="1"/>
  <c r="P17" i="2"/>
  <c r="P33" i="2" s="1"/>
  <c r="Q17" i="2"/>
  <c r="Q33" i="2" s="1"/>
  <c r="L8" i="1" l="1"/>
  <c r="F19" i="1"/>
  <c r="G19" i="1"/>
  <c r="H19" i="1"/>
  <c r="I19" i="1"/>
  <c r="J19" i="1"/>
  <c r="K19" i="1"/>
  <c r="L19" i="1"/>
  <c r="E19" i="1"/>
  <c r="I8" i="1"/>
  <c r="J8" i="1"/>
  <c r="K8" i="1"/>
  <c r="H8" i="1"/>
  <c r="M19" i="1" l="1"/>
  <c r="N9" i="1"/>
  <c r="F8" i="1"/>
  <c r="E8" i="1"/>
  <c r="L67" i="3" l="1"/>
  <c r="AR56" i="3"/>
  <c r="AQ56" i="3"/>
  <c r="AN56" i="3"/>
  <c r="AM56" i="3"/>
  <c r="AJ56" i="3"/>
  <c r="AI56" i="3"/>
  <c r="AO56" i="3" s="1"/>
  <c r="AD56" i="3"/>
  <c r="AC56" i="3"/>
  <c r="X56" i="3"/>
  <c r="W56" i="3"/>
  <c r="R56" i="3"/>
  <c r="Q56" i="3"/>
  <c r="L56" i="3"/>
  <c r="K56" i="3"/>
  <c r="F56" i="3"/>
  <c r="E56" i="3"/>
  <c r="AR55" i="3"/>
  <c r="AQ55" i="3"/>
  <c r="AN55" i="3"/>
  <c r="AM55" i="3"/>
  <c r="AJ55" i="3"/>
  <c r="AP55" i="3" s="1"/>
  <c r="AI55" i="3"/>
  <c r="AO55" i="3" s="1"/>
  <c r="AD55" i="3"/>
  <c r="AC55" i="3"/>
  <c r="X55" i="3"/>
  <c r="W55" i="3"/>
  <c r="R55" i="3"/>
  <c r="Q55" i="3"/>
  <c r="L55" i="3"/>
  <c r="K55" i="3"/>
  <c r="F55" i="3"/>
  <c r="E55" i="3"/>
  <c r="AR54" i="3"/>
  <c r="AQ54" i="3"/>
  <c r="AN54" i="3"/>
  <c r="AM54" i="3"/>
  <c r="AJ54" i="3"/>
  <c r="AI54" i="3"/>
  <c r="AO54" i="3" s="1"/>
  <c r="AD54" i="3"/>
  <c r="AC54" i="3"/>
  <c r="X54" i="3"/>
  <c r="W54" i="3"/>
  <c r="R54" i="3"/>
  <c r="Q54" i="3"/>
  <c r="L54" i="3"/>
  <c r="K54" i="3"/>
  <c r="F54" i="3"/>
  <c r="E54" i="3"/>
  <c r="AF52" i="3"/>
  <c r="AB52" i="3"/>
  <c r="T52" i="3"/>
  <c r="P52" i="3"/>
  <c r="D52" i="3"/>
  <c r="T50" i="3"/>
  <c r="J49" i="3"/>
  <c r="AR48" i="3"/>
  <c r="AK48" i="3"/>
  <c r="AI48" i="3"/>
  <c r="AH48" i="3"/>
  <c r="AG48" i="3"/>
  <c r="AE48" i="3"/>
  <c r="AB48" i="3"/>
  <c r="AA48" i="3"/>
  <c r="AC48" i="3" s="1"/>
  <c r="AD48" i="3" s="1"/>
  <c r="Y48" i="3"/>
  <c r="V48" i="3"/>
  <c r="U48" i="3"/>
  <c r="W48" i="3" s="1"/>
  <c r="X48" i="3" s="1"/>
  <c r="P48" i="3"/>
  <c r="O48" i="3"/>
  <c r="Q48" i="3" s="1"/>
  <c r="R48" i="3" s="1"/>
  <c r="N48" i="3"/>
  <c r="J48" i="3"/>
  <c r="AN48" i="3" s="1"/>
  <c r="I48" i="3"/>
  <c r="K48" i="3" s="1"/>
  <c r="L48" i="3" s="1"/>
  <c r="H48" i="3"/>
  <c r="G48" i="3"/>
  <c r="F48" i="3"/>
  <c r="E48" i="3"/>
  <c r="AR47" i="3"/>
  <c r="AQ47" i="3"/>
  <c r="AN47" i="3"/>
  <c r="AJ47" i="3"/>
  <c r="AI47" i="3"/>
  <c r="AC47" i="3"/>
  <c r="AD47" i="3" s="1"/>
  <c r="X47" i="3"/>
  <c r="W47" i="3"/>
  <c r="Q47" i="3"/>
  <c r="R47" i="3" s="1"/>
  <c r="L47" i="3"/>
  <c r="K47" i="3"/>
  <c r="C47" i="3"/>
  <c r="AR46" i="3"/>
  <c r="AQ46" i="3"/>
  <c r="AI46" i="3"/>
  <c r="AJ46" i="3" s="1"/>
  <c r="AG46" i="3"/>
  <c r="AA46" i="3"/>
  <c r="AC46" i="3" s="1"/>
  <c r="AD46" i="3" s="1"/>
  <c r="U46" i="3"/>
  <c r="W46" i="3" s="1"/>
  <c r="X46" i="3" s="1"/>
  <c r="R46" i="3"/>
  <c r="Q46" i="3"/>
  <c r="O46" i="3"/>
  <c r="J46" i="3"/>
  <c r="AN46" i="3" s="1"/>
  <c r="AL45" i="3"/>
  <c r="AK45" i="3"/>
  <c r="AK52" i="3" s="1"/>
  <c r="AH45" i="3"/>
  <c r="AF45" i="3"/>
  <c r="AE45" i="3"/>
  <c r="AB45" i="3"/>
  <c r="Z45" i="3"/>
  <c r="Y45" i="3"/>
  <c r="Y52" i="3" s="1"/>
  <c r="V45" i="3"/>
  <c r="V52" i="3" s="1"/>
  <c r="U45" i="3"/>
  <c r="T45" i="3"/>
  <c r="S45" i="3"/>
  <c r="S52" i="3" s="1"/>
  <c r="R45" i="3"/>
  <c r="Q45" i="3"/>
  <c r="P45" i="3"/>
  <c r="O45" i="3"/>
  <c r="O52" i="3" s="1"/>
  <c r="Q52" i="3" s="1"/>
  <c r="N45" i="3"/>
  <c r="N52" i="3" s="1"/>
  <c r="M45" i="3"/>
  <c r="J45" i="3"/>
  <c r="H45" i="3"/>
  <c r="G45" i="3"/>
  <c r="F45" i="3"/>
  <c r="E45" i="3"/>
  <c r="D45" i="3"/>
  <c r="C45" i="3"/>
  <c r="AR44" i="3"/>
  <c r="AQ44" i="3"/>
  <c r="AN44" i="3"/>
  <c r="AI44" i="3"/>
  <c r="AJ44" i="3" s="1"/>
  <c r="AD44" i="3"/>
  <c r="AC44" i="3"/>
  <c r="W44" i="3"/>
  <c r="X44" i="3" s="1"/>
  <c r="R44" i="3"/>
  <c r="Q44" i="3"/>
  <c r="I44" i="3"/>
  <c r="F44" i="3"/>
  <c r="E44" i="3"/>
  <c r="AR43" i="3"/>
  <c r="AQ43" i="3"/>
  <c r="AN43" i="3"/>
  <c r="AM43" i="3"/>
  <c r="AJ43" i="3"/>
  <c r="AI43" i="3"/>
  <c r="AC43" i="3"/>
  <c r="AD43" i="3" s="1"/>
  <c r="X43" i="3"/>
  <c r="W43" i="3"/>
  <c r="Q43" i="3"/>
  <c r="R43" i="3" s="1"/>
  <c r="L43" i="3"/>
  <c r="K43" i="3"/>
  <c r="E43" i="3"/>
  <c r="F43" i="3" s="1"/>
  <c r="AR42" i="3"/>
  <c r="AQ42" i="3"/>
  <c r="AN42" i="3"/>
  <c r="AI42" i="3"/>
  <c r="AJ42" i="3" s="1"/>
  <c r="AG42" i="3"/>
  <c r="AA42" i="3"/>
  <c r="AC42" i="3" s="1"/>
  <c r="AD42" i="3" s="1"/>
  <c r="X42" i="3"/>
  <c r="W42" i="3"/>
  <c r="Q42" i="3"/>
  <c r="R42" i="3" s="1"/>
  <c r="L42" i="3"/>
  <c r="K42" i="3"/>
  <c r="E42" i="3"/>
  <c r="F42" i="3" s="1"/>
  <c r="AR41" i="3"/>
  <c r="AQ41" i="3"/>
  <c r="AN41" i="3"/>
  <c r="AI41" i="3"/>
  <c r="AG41" i="3"/>
  <c r="AG45" i="3" s="1"/>
  <c r="AA41" i="3"/>
  <c r="X41" i="3"/>
  <c r="W41" i="3"/>
  <c r="Q41" i="3"/>
  <c r="R41" i="3" s="1"/>
  <c r="L41" i="3"/>
  <c r="K41" i="3"/>
  <c r="E41" i="3"/>
  <c r="F41" i="3" s="1"/>
  <c r="AR40" i="3"/>
  <c r="AQ40" i="3"/>
  <c r="AN40" i="3"/>
  <c r="AI40" i="3"/>
  <c r="AJ40" i="3" s="1"/>
  <c r="AG40" i="3"/>
  <c r="AA40" i="3"/>
  <c r="AC40" i="3" s="1"/>
  <c r="AD40" i="3" s="1"/>
  <c r="Q40" i="3"/>
  <c r="R40" i="3" s="1"/>
  <c r="AR39" i="3"/>
  <c r="AK39" i="3"/>
  <c r="AH39" i="3"/>
  <c r="AE39" i="3"/>
  <c r="AB39" i="3"/>
  <c r="Y39" i="3"/>
  <c r="AA39" i="3" s="1"/>
  <c r="AC39" i="3" s="1"/>
  <c r="V39" i="3"/>
  <c r="U39" i="3"/>
  <c r="P39" i="3"/>
  <c r="O39" i="3"/>
  <c r="Q39" i="3" s="1"/>
  <c r="R39" i="3" s="1"/>
  <c r="J39" i="3"/>
  <c r="K40" i="3" s="1"/>
  <c r="L40" i="3" s="1"/>
  <c r="I39" i="3"/>
  <c r="G39" i="3"/>
  <c r="D39" i="3"/>
  <c r="E40" i="3" s="1"/>
  <c r="F40" i="3" s="1"/>
  <c r="C39" i="3"/>
  <c r="E39" i="3" s="1"/>
  <c r="F39" i="3" s="1"/>
  <c r="AR38" i="3"/>
  <c r="AQ38" i="3"/>
  <c r="AN38" i="3"/>
  <c r="AI38" i="3"/>
  <c r="AJ38" i="3" s="1"/>
  <c r="AG38" i="3"/>
  <c r="AA38" i="3"/>
  <c r="W38" i="3"/>
  <c r="X38" i="3" s="1"/>
  <c r="U38" i="3"/>
  <c r="O38" i="3"/>
  <c r="Q38" i="3" s="1"/>
  <c r="R38" i="3" s="1"/>
  <c r="L38" i="3"/>
  <c r="K38" i="3"/>
  <c r="I38" i="3"/>
  <c r="E38" i="3"/>
  <c r="F38" i="3" s="1"/>
  <c r="C38" i="3"/>
  <c r="AR37" i="3"/>
  <c r="AQ37" i="3"/>
  <c r="AN37" i="3"/>
  <c r="AM37" i="3"/>
  <c r="AJ37" i="3"/>
  <c r="AI37" i="3"/>
  <c r="AG37" i="3"/>
  <c r="AC37" i="3"/>
  <c r="AD37" i="3" s="1"/>
  <c r="AA37" i="3"/>
  <c r="W37" i="3"/>
  <c r="X37" i="3" s="1"/>
  <c r="Q37" i="3"/>
  <c r="R37" i="3" s="1"/>
  <c r="K37" i="3"/>
  <c r="L37" i="3" s="1"/>
  <c r="F37" i="3"/>
  <c r="E37" i="3"/>
  <c r="AL36" i="3"/>
  <c r="AK36" i="3"/>
  <c r="AI36" i="3"/>
  <c r="AJ36" i="3" s="1"/>
  <c r="AH36" i="3"/>
  <c r="AN36" i="3" s="1"/>
  <c r="AG36" i="3"/>
  <c r="AF36" i="3"/>
  <c r="AE36" i="3"/>
  <c r="AQ36" i="3" s="1"/>
  <c r="AB36" i="3"/>
  <c r="AA36" i="3"/>
  <c r="AC36" i="3" s="1"/>
  <c r="AD36" i="3" s="1"/>
  <c r="Z36" i="3"/>
  <c r="Y36" i="3"/>
  <c r="V36" i="3"/>
  <c r="U36" i="3"/>
  <c r="W36" i="3" s="1"/>
  <c r="T36" i="3"/>
  <c r="S36" i="3"/>
  <c r="Q36" i="3"/>
  <c r="R36" i="3" s="1"/>
  <c r="P36" i="3"/>
  <c r="O36" i="3"/>
  <c r="N36" i="3"/>
  <c r="M36" i="3"/>
  <c r="K36" i="3"/>
  <c r="L36" i="3" s="1"/>
  <c r="J36" i="3"/>
  <c r="I36" i="3"/>
  <c r="H36" i="3"/>
  <c r="H52" i="3" s="1"/>
  <c r="G36" i="3"/>
  <c r="D36" i="3"/>
  <c r="C36" i="3"/>
  <c r="E36" i="3" s="1"/>
  <c r="AR35" i="3"/>
  <c r="AQ35" i="3"/>
  <c r="AN35" i="3"/>
  <c r="AM35" i="3"/>
  <c r="AI35" i="3"/>
  <c r="AJ35" i="3" s="1"/>
  <c r="AC35" i="3"/>
  <c r="W35" i="3"/>
  <c r="X35" i="3" s="1"/>
  <c r="Q35" i="3"/>
  <c r="R35" i="3" s="1"/>
  <c r="K35" i="3"/>
  <c r="L35" i="3" s="1"/>
  <c r="E35" i="3"/>
  <c r="F35" i="3" s="1"/>
  <c r="C35" i="3"/>
  <c r="AR34" i="3"/>
  <c r="AQ34" i="3"/>
  <c r="AN34" i="3"/>
  <c r="AM34" i="3"/>
  <c r="AJ34" i="3"/>
  <c r="AI34" i="3"/>
  <c r="AO34" i="3" s="1"/>
  <c r="AC34" i="3"/>
  <c r="AD34" i="3" s="1"/>
  <c r="AP34" i="3" s="1"/>
  <c r="X34" i="3"/>
  <c r="W34" i="3"/>
  <c r="Q34" i="3"/>
  <c r="R34" i="3" s="1"/>
  <c r="L34" i="3"/>
  <c r="K34" i="3"/>
  <c r="E34" i="3"/>
  <c r="F34" i="3" s="1"/>
  <c r="AR33" i="3"/>
  <c r="AQ33" i="3"/>
  <c r="AN33" i="3"/>
  <c r="AM33" i="3"/>
  <c r="AI33" i="3"/>
  <c r="AJ33" i="3" s="1"/>
  <c r="AP33" i="3" s="1"/>
  <c r="AD33" i="3"/>
  <c r="AC33" i="3"/>
  <c r="W33" i="3"/>
  <c r="X33" i="3" s="1"/>
  <c r="R33" i="3"/>
  <c r="Q33" i="3"/>
  <c r="K33" i="3"/>
  <c r="L33" i="3" s="1"/>
  <c r="F33" i="3"/>
  <c r="E33" i="3"/>
  <c r="AR32" i="3"/>
  <c r="AQ32" i="3"/>
  <c r="AN32" i="3"/>
  <c r="AM32" i="3"/>
  <c r="AJ32" i="3"/>
  <c r="AI32" i="3"/>
  <c r="AC32" i="3"/>
  <c r="AD32" i="3" s="1"/>
  <c r="X32" i="3"/>
  <c r="W32" i="3"/>
  <c r="Q32" i="3"/>
  <c r="R32" i="3" s="1"/>
  <c r="L32" i="3"/>
  <c r="K32" i="3"/>
  <c r="E32" i="3"/>
  <c r="F32" i="3" s="1"/>
  <c r="AL31" i="3"/>
  <c r="AK31" i="3"/>
  <c r="AG31" i="3"/>
  <c r="AB31" i="3"/>
  <c r="AB51" i="3" s="1"/>
  <c r="Y31" i="3"/>
  <c r="U31" i="3"/>
  <c r="T31" i="3"/>
  <c r="T51" i="3" s="1"/>
  <c r="M31" i="3"/>
  <c r="I31" i="3"/>
  <c r="H31" i="3"/>
  <c r="H51" i="3" s="1"/>
  <c r="AL30" i="3"/>
  <c r="AK30" i="3"/>
  <c r="AH30" i="3"/>
  <c r="AG30" i="3"/>
  <c r="AF30" i="3"/>
  <c r="AF50" i="3" s="1"/>
  <c r="AE30" i="3"/>
  <c r="AB30" i="3"/>
  <c r="AA30" i="3"/>
  <c r="Z30" i="3"/>
  <c r="Y30" i="3"/>
  <c r="V30" i="3"/>
  <c r="V50" i="3" s="1"/>
  <c r="U30" i="3"/>
  <c r="T30" i="3"/>
  <c r="S30" i="3"/>
  <c r="S50" i="3" s="1"/>
  <c r="P30" i="3"/>
  <c r="P50" i="3" s="1"/>
  <c r="O30" i="3"/>
  <c r="N30" i="3"/>
  <c r="N50" i="3" s="1"/>
  <c r="M30" i="3"/>
  <c r="J30" i="3"/>
  <c r="I30" i="3"/>
  <c r="H30" i="3"/>
  <c r="H50" i="3" s="1"/>
  <c r="G30" i="3"/>
  <c r="D30" i="3"/>
  <c r="D50" i="3" s="1"/>
  <c r="C30" i="3"/>
  <c r="AR29" i="3"/>
  <c r="AQ29" i="3"/>
  <c r="AN29" i="3"/>
  <c r="AM29" i="3"/>
  <c r="AI29" i="3"/>
  <c r="AO29" i="3" s="1"/>
  <c r="AD29" i="3"/>
  <c r="AC29" i="3"/>
  <c r="W29" i="3"/>
  <c r="X29" i="3" s="1"/>
  <c r="R29" i="3"/>
  <c r="Q29" i="3"/>
  <c r="K29" i="3"/>
  <c r="L29" i="3" s="1"/>
  <c r="F29" i="3"/>
  <c r="E29" i="3"/>
  <c r="AR28" i="3"/>
  <c r="AQ28" i="3"/>
  <c r="AN28" i="3"/>
  <c r="AM28" i="3"/>
  <c r="AJ28" i="3"/>
  <c r="AI28" i="3"/>
  <c r="AC28" i="3"/>
  <c r="AD28" i="3" s="1"/>
  <c r="X28" i="3"/>
  <c r="W28" i="3"/>
  <c r="Q28" i="3"/>
  <c r="R28" i="3" s="1"/>
  <c r="L28" i="3"/>
  <c r="K28" i="3"/>
  <c r="E28" i="3"/>
  <c r="F28" i="3" s="1"/>
  <c r="AR27" i="3"/>
  <c r="AQ27" i="3"/>
  <c r="AN27" i="3"/>
  <c r="AM27" i="3"/>
  <c r="AI27" i="3"/>
  <c r="AJ27" i="3" s="1"/>
  <c r="AD27" i="3"/>
  <c r="AC27" i="3"/>
  <c r="W27" i="3"/>
  <c r="X27" i="3" s="1"/>
  <c r="R27" i="3"/>
  <c r="Q27" i="3"/>
  <c r="K27" i="3"/>
  <c r="L27" i="3" s="1"/>
  <c r="F27" i="3"/>
  <c r="E27" i="3"/>
  <c r="AM26" i="3"/>
  <c r="AL26" i="3"/>
  <c r="AL49" i="3" s="1"/>
  <c r="AK26" i="3"/>
  <c r="AH26" i="3"/>
  <c r="AH31" i="3" s="1"/>
  <c r="AG26" i="3"/>
  <c r="AF26" i="3"/>
  <c r="AE26" i="3"/>
  <c r="AB26" i="3"/>
  <c r="AA26" i="3"/>
  <c r="Z26" i="3"/>
  <c r="Y26" i="3"/>
  <c r="V26" i="3"/>
  <c r="U26" i="3"/>
  <c r="T26" i="3"/>
  <c r="T49" i="3" s="1"/>
  <c r="S26" i="3"/>
  <c r="P26" i="3"/>
  <c r="O26" i="3"/>
  <c r="N26" i="3"/>
  <c r="N49" i="3" s="1"/>
  <c r="M26" i="3"/>
  <c r="K26" i="3"/>
  <c r="L26" i="3" s="1"/>
  <c r="J26" i="3"/>
  <c r="I26" i="3"/>
  <c r="H26" i="3"/>
  <c r="H49" i="3" s="1"/>
  <c r="G26" i="3"/>
  <c r="D26" i="3"/>
  <c r="C26" i="3"/>
  <c r="AR25" i="3"/>
  <c r="AQ25" i="3"/>
  <c r="AN25" i="3"/>
  <c r="AM25" i="3"/>
  <c r="AI25" i="3"/>
  <c r="AJ25" i="3" s="1"/>
  <c r="AD25" i="3"/>
  <c r="AC25" i="3"/>
  <c r="W25" i="3"/>
  <c r="X25" i="3" s="1"/>
  <c r="R25" i="3"/>
  <c r="Q25" i="3"/>
  <c r="K25" i="3"/>
  <c r="L25" i="3" s="1"/>
  <c r="F25" i="3"/>
  <c r="E25" i="3"/>
  <c r="AR24" i="3"/>
  <c r="AQ24" i="3"/>
  <c r="AN24" i="3"/>
  <c r="AM24" i="3"/>
  <c r="AJ24" i="3"/>
  <c r="AI24" i="3"/>
  <c r="AO24" i="3" s="1"/>
  <c r="AC24" i="3"/>
  <c r="AD24" i="3" s="1"/>
  <c r="X24" i="3"/>
  <c r="W24" i="3"/>
  <c r="Q24" i="3"/>
  <c r="R24" i="3" s="1"/>
  <c r="AP24" i="3" s="1"/>
  <c r="L24" i="3"/>
  <c r="K24" i="3"/>
  <c r="E24" i="3"/>
  <c r="F24" i="3" s="1"/>
  <c r="AR23" i="3"/>
  <c r="AQ23" i="3"/>
  <c r="AN23" i="3"/>
  <c r="AM23" i="3"/>
  <c r="AI23" i="3"/>
  <c r="AD23" i="3"/>
  <c r="AC23" i="3"/>
  <c r="W23" i="3"/>
  <c r="X23" i="3" s="1"/>
  <c r="R23" i="3"/>
  <c r="Q23" i="3"/>
  <c r="K23" i="3"/>
  <c r="L23" i="3" s="1"/>
  <c r="F23" i="3"/>
  <c r="E23" i="3"/>
  <c r="AR22" i="3"/>
  <c r="AQ22" i="3"/>
  <c r="AN22" i="3"/>
  <c r="AM22" i="3"/>
  <c r="AJ22" i="3"/>
  <c r="AI22" i="3"/>
  <c r="AO22" i="3" s="1"/>
  <c r="AD22" i="3"/>
  <c r="AP22" i="3" s="1"/>
  <c r="AC22" i="3"/>
  <c r="X22" i="3"/>
  <c r="W22" i="3"/>
  <c r="R22" i="3"/>
  <c r="Q22" i="3"/>
  <c r="L22" i="3"/>
  <c r="K22" i="3"/>
  <c r="F22" i="3"/>
  <c r="E22" i="3"/>
  <c r="AR21" i="3"/>
  <c r="AQ21" i="3"/>
  <c r="AP21" i="3"/>
  <c r="AN21" i="3"/>
  <c r="AM21" i="3"/>
  <c r="AJ21" i="3"/>
  <c r="AI21" i="3"/>
  <c r="AO21" i="3" s="1"/>
  <c r="AD21" i="3"/>
  <c r="AC21" i="3"/>
  <c r="X21" i="3"/>
  <c r="W21" i="3"/>
  <c r="R21" i="3"/>
  <c r="Q21" i="3"/>
  <c r="L21" i="3"/>
  <c r="K21" i="3"/>
  <c r="F21" i="3"/>
  <c r="E21" i="3"/>
  <c r="AR20" i="3"/>
  <c r="AQ20" i="3"/>
  <c r="AN20" i="3"/>
  <c r="AM20" i="3"/>
  <c r="AJ20" i="3"/>
  <c r="AI20" i="3"/>
  <c r="AC20" i="3"/>
  <c r="AD20" i="3" s="1"/>
  <c r="X20" i="3"/>
  <c r="W20" i="3"/>
  <c r="Q20" i="3"/>
  <c r="R20" i="3" s="1"/>
  <c r="L20" i="3"/>
  <c r="K20" i="3"/>
  <c r="E20" i="3"/>
  <c r="F20" i="3" s="1"/>
  <c r="AK19" i="3"/>
  <c r="P19" i="3"/>
  <c r="N19" i="3"/>
  <c r="J19" i="3"/>
  <c r="H19" i="3"/>
  <c r="AL18" i="3"/>
  <c r="AR18" i="3" s="1"/>
  <c r="AK18" i="3"/>
  <c r="AH18" i="3"/>
  <c r="AG18" i="3"/>
  <c r="AI18" i="3" s="1"/>
  <c r="AF18" i="3"/>
  <c r="AE18" i="3"/>
  <c r="AC18" i="3"/>
  <c r="AD18" i="3" s="1"/>
  <c r="AB18" i="3"/>
  <c r="AA18" i="3"/>
  <c r="Z18" i="3"/>
  <c r="Z19" i="3" s="1"/>
  <c r="Y18" i="3"/>
  <c r="Y19" i="3" s="1"/>
  <c r="V18" i="3"/>
  <c r="U18" i="3"/>
  <c r="W18" i="3" s="1"/>
  <c r="X18" i="3" s="1"/>
  <c r="T18" i="3"/>
  <c r="S18" i="3"/>
  <c r="Q18" i="3"/>
  <c r="R18" i="3" s="1"/>
  <c r="P18" i="3"/>
  <c r="O18" i="3"/>
  <c r="N18" i="3"/>
  <c r="M18" i="3"/>
  <c r="K18" i="3"/>
  <c r="L18" i="3" s="1"/>
  <c r="J18" i="3"/>
  <c r="I18" i="3"/>
  <c r="H18" i="3"/>
  <c r="G18" i="3"/>
  <c r="D18" i="3"/>
  <c r="AR17" i="3"/>
  <c r="AQ17" i="3"/>
  <c r="AN17" i="3"/>
  <c r="AM17" i="3"/>
  <c r="AI17" i="3"/>
  <c r="AJ17" i="3" s="1"/>
  <c r="AC17" i="3"/>
  <c r="AO17" i="3" s="1"/>
  <c r="W17" i="3"/>
  <c r="X17" i="3" s="1"/>
  <c r="Q17" i="3"/>
  <c r="R17" i="3" s="1"/>
  <c r="K17" i="3"/>
  <c r="L17" i="3" s="1"/>
  <c r="E17" i="3"/>
  <c r="F17" i="3" s="1"/>
  <c r="AR16" i="3"/>
  <c r="AQ16" i="3"/>
  <c r="AN16" i="3"/>
  <c r="AM16" i="3"/>
  <c r="AI16" i="3"/>
  <c r="AJ16" i="3" s="1"/>
  <c r="AC16" i="3"/>
  <c r="AD16" i="3" s="1"/>
  <c r="X16" i="3"/>
  <c r="W16" i="3"/>
  <c r="Q16" i="3"/>
  <c r="R16" i="3" s="1"/>
  <c r="L16" i="3"/>
  <c r="K16" i="3"/>
  <c r="C16" i="3"/>
  <c r="E16" i="3" s="1"/>
  <c r="F16" i="3" s="1"/>
  <c r="AR15" i="3"/>
  <c r="AQ15" i="3"/>
  <c r="AN15" i="3"/>
  <c r="AJ15" i="3"/>
  <c r="AI15" i="3"/>
  <c r="AD15" i="3"/>
  <c r="AC15" i="3"/>
  <c r="X15" i="3"/>
  <c r="W15" i="3"/>
  <c r="R15" i="3"/>
  <c r="Q15" i="3"/>
  <c r="L15" i="3"/>
  <c r="K15" i="3"/>
  <c r="C15" i="3"/>
  <c r="AL14" i="3"/>
  <c r="AK14" i="3"/>
  <c r="AI14" i="3"/>
  <c r="AH14" i="3"/>
  <c r="AG14" i="3"/>
  <c r="AF14" i="3"/>
  <c r="AF19" i="3" s="1"/>
  <c r="AE14" i="3"/>
  <c r="AE19" i="3" s="1"/>
  <c r="AB14" i="3"/>
  <c r="AB19" i="3" s="1"/>
  <c r="AA14" i="3"/>
  <c r="Z14" i="3"/>
  <c r="Y14" i="3"/>
  <c r="W14" i="3"/>
  <c r="X14" i="3" s="1"/>
  <c r="V14" i="3"/>
  <c r="V19" i="3" s="1"/>
  <c r="U14" i="3"/>
  <c r="T14" i="3"/>
  <c r="T19" i="3" s="1"/>
  <c r="S14" i="3"/>
  <c r="S19" i="3" s="1"/>
  <c r="Q14" i="3"/>
  <c r="P14" i="3"/>
  <c r="O14" i="3"/>
  <c r="O19" i="3" s="1"/>
  <c r="N14" i="3"/>
  <c r="M14" i="3"/>
  <c r="J14" i="3"/>
  <c r="I14" i="3"/>
  <c r="K14" i="3" s="1"/>
  <c r="L14" i="3" s="1"/>
  <c r="H14" i="3"/>
  <c r="G14" i="3"/>
  <c r="D14" i="3"/>
  <c r="D19" i="3" s="1"/>
  <c r="AR13" i="3"/>
  <c r="AQ13" i="3"/>
  <c r="AN13" i="3"/>
  <c r="AM13" i="3"/>
  <c r="AJ13" i="3"/>
  <c r="AI13" i="3"/>
  <c r="AC13" i="3"/>
  <c r="AD13" i="3" s="1"/>
  <c r="X13" i="3"/>
  <c r="AP13" i="3" s="1"/>
  <c r="W13" i="3"/>
  <c r="Q13" i="3"/>
  <c r="R13" i="3" s="1"/>
  <c r="K13" i="3"/>
  <c r="L13" i="3" s="1"/>
  <c r="E13" i="3"/>
  <c r="F13" i="3" s="1"/>
  <c r="C13" i="3"/>
  <c r="AR12" i="3"/>
  <c r="AQ12" i="3"/>
  <c r="AN12" i="3"/>
  <c r="AI12" i="3"/>
  <c r="AD12" i="3"/>
  <c r="AC12" i="3"/>
  <c r="W12" i="3"/>
  <c r="X12" i="3" s="1"/>
  <c r="R12" i="3"/>
  <c r="Q12" i="3"/>
  <c r="K12" i="3"/>
  <c r="L12" i="3" s="1"/>
  <c r="C12" i="3"/>
  <c r="AR11" i="3"/>
  <c r="AQ11" i="3"/>
  <c r="AN11" i="3"/>
  <c r="AM11" i="3"/>
  <c r="AI11" i="3"/>
  <c r="AJ11" i="3" s="1"/>
  <c r="AC11" i="3"/>
  <c r="AD11" i="3" s="1"/>
  <c r="W11" i="3"/>
  <c r="X11" i="3" s="1"/>
  <c r="Q11" i="3"/>
  <c r="R11" i="3" s="1"/>
  <c r="K11" i="3"/>
  <c r="L11" i="3" s="1"/>
  <c r="F11" i="3"/>
  <c r="E11" i="3"/>
  <c r="AR10" i="3"/>
  <c r="AQ10" i="3"/>
  <c r="AN10" i="3"/>
  <c r="AM10" i="3"/>
  <c r="AJ10" i="3"/>
  <c r="AP10" i="3" s="1"/>
  <c r="AI10" i="3"/>
  <c r="AO10" i="3" s="1"/>
  <c r="AC10" i="3"/>
  <c r="AD10" i="3" s="1"/>
  <c r="W10" i="3"/>
  <c r="X10" i="3" s="1"/>
  <c r="Q10" i="3"/>
  <c r="R10" i="3" s="1"/>
  <c r="K10" i="3"/>
  <c r="L10" i="3" s="1"/>
  <c r="I10" i="3"/>
  <c r="E10" i="3"/>
  <c r="F10" i="3" s="1"/>
  <c r="AR9" i="3"/>
  <c r="AQ9" i="3"/>
  <c r="AO9" i="3"/>
  <c r="AN9" i="3"/>
  <c r="AM9" i="3"/>
  <c r="AI9" i="3"/>
  <c r="AJ9" i="3" s="1"/>
  <c r="AD9" i="3"/>
  <c r="AC9" i="3"/>
  <c r="W9" i="3"/>
  <c r="X9" i="3" s="1"/>
  <c r="R9" i="3"/>
  <c r="Q9" i="3"/>
  <c r="K9" i="3"/>
  <c r="L9" i="3" s="1"/>
  <c r="F9" i="3"/>
  <c r="E9" i="3"/>
  <c r="AR8" i="3"/>
  <c r="AQ8" i="3"/>
  <c r="AN8" i="3"/>
  <c r="AM8" i="3"/>
  <c r="AJ8" i="3"/>
  <c r="AI8" i="3"/>
  <c r="AC8" i="3"/>
  <c r="AD8" i="3" s="1"/>
  <c r="AP8" i="3" s="1"/>
  <c r="X8" i="3"/>
  <c r="W8" i="3"/>
  <c r="Q8" i="3"/>
  <c r="R8" i="3" s="1"/>
  <c r="L8" i="3"/>
  <c r="K8" i="3"/>
  <c r="E8" i="3"/>
  <c r="F8" i="3" s="1"/>
  <c r="AM15" i="3" l="1"/>
  <c r="E15" i="3"/>
  <c r="AJ23" i="3"/>
  <c r="AP23" i="3" s="1"/>
  <c r="AO23" i="3"/>
  <c r="AP9" i="3"/>
  <c r="AP16" i="3"/>
  <c r="AI26" i="3"/>
  <c r="AO8" i="3"/>
  <c r="AJ12" i="3"/>
  <c r="AJ14" i="3"/>
  <c r="AP11" i="3"/>
  <c r="M19" i="3"/>
  <c r="AQ19" i="3" s="1"/>
  <c r="R14" i="3"/>
  <c r="AA19" i="3"/>
  <c r="AC19" i="3" s="1"/>
  <c r="AD19" i="3" s="1"/>
  <c r="AC14" i="3"/>
  <c r="AD14" i="3" s="1"/>
  <c r="AQ14" i="3"/>
  <c r="AR14" i="3"/>
  <c r="AD17" i="3"/>
  <c r="AN18" i="3"/>
  <c r="AH19" i="3"/>
  <c r="AN19" i="3" s="1"/>
  <c r="AQ18" i="3"/>
  <c r="AP20" i="3"/>
  <c r="AP25" i="3"/>
  <c r="P49" i="3"/>
  <c r="P31" i="3"/>
  <c r="P51" i="3" s="1"/>
  <c r="AP28" i="3"/>
  <c r="AJ29" i="3"/>
  <c r="AP29" i="3" s="1"/>
  <c r="N31" i="3"/>
  <c r="N51" i="3" s="1"/>
  <c r="F36" i="3"/>
  <c r="AP36" i="3" s="1"/>
  <c r="AM36" i="3"/>
  <c r="AP37" i="3"/>
  <c r="AA50" i="3"/>
  <c r="AC30" i="3"/>
  <c r="AD30" i="3" s="1"/>
  <c r="AM30" i="3"/>
  <c r="Z31" i="3"/>
  <c r="Z51" i="3" s="1"/>
  <c r="Z49" i="3"/>
  <c r="AE49" i="3"/>
  <c r="AE31" i="3"/>
  <c r="AE51" i="3" s="1"/>
  <c r="AQ26" i="3"/>
  <c r="W30" i="3"/>
  <c r="X30" i="3" s="1"/>
  <c r="AN30" i="3"/>
  <c r="AO35" i="3"/>
  <c r="AD35" i="3"/>
  <c r="AP35" i="3" s="1"/>
  <c r="X36" i="3"/>
  <c r="AQ39" i="3"/>
  <c r="AG39" i="3"/>
  <c r="AD39" i="3"/>
  <c r="AP54" i="3"/>
  <c r="AP56" i="3"/>
  <c r="AH49" i="3"/>
  <c r="AN26" i="3"/>
  <c r="AI31" i="3"/>
  <c r="AO36" i="3"/>
  <c r="AO13" i="3"/>
  <c r="AN14" i="3"/>
  <c r="C18" i="3"/>
  <c r="E18" i="3" s="1"/>
  <c r="F18" i="3" s="1"/>
  <c r="AJ18" i="3"/>
  <c r="AP18" i="3" s="1"/>
  <c r="I19" i="3"/>
  <c r="K19" i="3" s="1"/>
  <c r="U19" i="3"/>
  <c r="W19" i="3" s="1"/>
  <c r="X19" i="3" s="1"/>
  <c r="G49" i="3"/>
  <c r="G31" i="3"/>
  <c r="K49" i="3"/>
  <c r="O49" i="3"/>
  <c r="O31" i="3"/>
  <c r="Q26" i="3"/>
  <c r="AP27" i="3"/>
  <c r="C50" i="3"/>
  <c r="E50" i="3" s="1"/>
  <c r="F50" i="3" s="1"/>
  <c r="E30" i="3"/>
  <c r="F30" i="3" s="1"/>
  <c r="AQ30" i="3"/>
  <c r="Y51" i="3"/>
  <c r="W40" i="3"/>
  <c r="X40" i="3" s="1"/>
  <c r="AN39" i="3"/>
  <c r="AO40" i="3"/>
  <c r="AO37" i="3"/>
  <c r="AO42" i="3"/>
  <c r="C52" i="3"/>
  <c r="E52" i="3" s="1"/>
  <c r="G52" i="3"/>
  <c r="AO11" i="3"/>
  <c r="AM12" i="3"/>
  <c r="E12" i="3"/>
  <c r="F12" i="3" s="1"/>
  <c r="G19" i="3"/>
  <c r="Q19" i="3"/>
  <c r="R19" i="3" s="1"/>
  <c r="AG19" i="3"/>
  <c r="AO16" i="3"/>
  <c r="AP17" i="3"/>
  <c r="AO25" i="3"/>
  <c r="C31" i="3"/>
  <c r="E26" i="3"/>
  <c r="V49" i="3"/>
  <c r="W26" i="3"/>
  <c r="AO27" i="3"/>
  <c r="J50" i="3"/>
  <c r="K30" i="3"/>
  <c r="L30" i="3" s="1"/>
  <c r="AH50" i="3"/>
  <c r="AL50" i="3"/>
  <c r="AR30" i="3"/>
  <c r="I51" i="3"/>
  <c r="V31" i="3"/>
  <c r="V51" i="3" s="1"/>
  <c r="AO33" i="3"/>
  <c r="AM38" i="3"/>
  <c r="AP40" i="3"/>
  <c r="AG52" i="3"/>
  <c r="AI45" i="3"/>
  <c r="AM42" i="3"/>
  <c r="R52" i="3"/>
  <c r="AE52" i="3"/>
  <c r="AQ52" i="3" s="1"/>
  <c r="AL52" i="3"/>
  <c r="AR45" i="3"/>
  <c r="C14" i="3"/>
  <c r="AL19" i="3"/>
  <c r="AR19" i="3" s="1"/>
  <c r="AO20" i="3"/>
  <c r="D49" i="3"/>
  <c r="J31" i="3"/>
  <c r="J51" i="3" s="1"/>
  <c r="AB49" i="3"/>
  <c r="AR26" i="3"/>
  <c r="Z50" i="3"/>
  <c r="AE50" i="3"/>
  <c r="AI30" i="3"/>
  <c r="D31" i="3"/>
  <c r="D51" i="3" s="1"/>
  <c r="AP32" i="3"/>
  <c r="AR36" i="3"/>
  <c r="AC38" i="3"/>
  <c r="K39" i="3"/>
  <c r="L39" i="3" s="1"/>
  <c r="W39" i="3"/>
  <c r="X39" i="3" s="1"/>
  <c r="AM47" i="3"/>
  <c r="E47" i="3"/>
  <c r="F47" i="3" s="1"/>
  <c r="AP47" i="3" s="1"/>
  <c r="AM48" i="3"/>
  <c r="S49" i="3"/>
  <c r="S31" i="3"/>
  <c r="S51" i="3" s="1"/>
  <c r="AA49" i="3"/>
  <c r="AA31" i="3"/>
  <c r="AC26" i="3"/>
  <c r="AF49" i="3"/>
  <c r="AR49" i="3" s="1"/>
  <c r="AO28" i="3"/>
  <c r="G50" i="3"/>
  <c r="O50" i="3"/>
  <c r="Q50" i="3" s="1"/>
  <c r="R50" i="3" s="1"/>
  <c r="Q30" i="3"/>
  <c r="R30" i="3" s="1"/>
  <c r="AB50" i="3"/>
  <c r="AF31" i="3"/>
  <c r="AF51" i="3" s="1"/>
  <c r="AK51" i="3"/>
  <c r="AO32" i="3"/>
  <c r="AJ41" i="3"/>
  <c r="AP42" i="3"/>
  <c r="AO43" i="3"/>
  <c r="I45" i="3"/>
  <c r="AM44" i="3"/>
  <c r="I46" i="3"/>
  <c r="K44" i="3"/>
  <c r="J52" i="3"/>
  <c r="Z52" i="3"/>
  <c r="AQ48" i="3"/>
  <c r="I49" i="3"/>
  <c r="M49" i="3"/>
  <c r="U49" i="3"/>
  <c r="Y49" i="3"/>
  <c r="AG49" i="3"/>
  <c r="AK49" i="3"/>
  <c r="AQ49" i="3" s="1"/>
  <c r="I50" i="3"/>
  <c r="K50" i="3" s="1"/>
  <c r="L50" i="3" s="1"/>
  <c r="M50" i="3"/>
  <c r="U50" i="3"/>
  <c r="W50" i="3" s="1"/>
  <c r="Y50" i="3"/>
  <c r="AG50" i="3"/>
  <c r="AK50" i="3"/>
  <c r="AM40" i="3"/>
  <c r="AA45" i="3"/>
  <c r="AC41" i="3"/>
  <c r="AD41" i="3" s="1"/>
  <c r="AP43" i="3"/>
  <c r="M52" i="3"/>
  <c r="U52" i="3"/>
  <c r="W52" i="3" s="1"/>
  <c r="AH52" i="3"/>
  <c r="AN52" i="3" s="1"/>
  <c r="AN45" i="3"/>
  <c r="AO48" i="3"/>
  <c r="AJ48" i="3"/>
  <c r="AP48" i="3" s="1"/>
  <c r="AO44" i="3"/>
  <c r="W45" i="3"/>
  <c r="X45" i="3" s="1"/>
  <c r="AQ45" i="3"/>
  <c r="AM41" i="3"/>
  <c r="C46" i="3"/>
  <c r="E46" i="3" s="1"/>
  <c r="F46" i="3" s="1"/>
  <c r="AI50" i="3" l="1"/>
  <c r="AO41" i="3"/>
  <c r="E14" i="3"/>
  <c r="F14" i="3" s="1"/>
  <c r="AP14" i="3" s="1"/>
  <c r="C19" i="3"/>
  <c r="E19" i="3" s="1"/>
  <c r="F19" i="3" s="1"/>
  <c r="AO15" i="3"/>
  <c r="F15" i="3"/>
  <c r="AP15" i="3" s="1"/>
  <c r="AO47" i="3"/>
  <c r="X52" i="3"/>
  <c r="AA52" i="3"/>
  <c r="AC52" i="3" s="1"/>
  <c r="AD52" i="3" s="1"/>
  <c r="AC45" i="3"/>
  <c r="AD45" i="3" s="1"/>
  <c r="I52" i="3"/>
  <c r="K52" i="3" s="1"/>
  <c r="L52" i="3" s="1"/>
  <c r="K45" i="3"/>
  <c r="L45" i="3" s="1"/>
  <c r="AP41" i="3"/>
  <c r="AD38" i="3"/>
  <c r="AP38" i="3" s="1"/>
  <c r="AO38" i="3"/>
  <c r="K31" i="3"/>
  <c r="L31" i="3" s="1"/>
  <c r="AN50" i="3"/>
  <c r="W49" i="3"/>
  <c r="X49" i="3" s="1"/>
  <c r="X26" i="3"/>
  <c r="C49" i="3"/>
  <c r="AM50" i="3" s="1"/>
  <c r="AM19" i="3"/>
  <c r="AI19" i="3"/>
  <c r="F52" i="3"/>
  <c r="M51" i="3"/>
  <c r="L49" i="3"/>
  <c r="L19" i="3"/>
  <c r="AM14" i="3"/>
  <c r="AG51" i="3"/>
  <c r="AC50" i="3"/>
  <c r="AD50" i="3" s="1"/>
  <c r="AR31" i="3"/>
  <c r="AI49" i="3"/>
  <c r="AO26" i="3"/>
  <c r="AJ26" i="3"/>
  <c r="AM39" i="3"/>
  <c r="AI39" i="3"/>
  <c r="AO12" i="3"/>
  <c r="AM46" i="3"/>
  <c r="X50" i="3"/>
  <c r="AM49" i="3"/>
  <c r="L44" i="3"/>
  <c r="AP44" i="3" s="1"/>
  <c r="K46" i="3"/>
  <c r="W31" i="3"/>
  <c r="X31" i="3" s="1"/>
  <c r="AC49" i="3"/>
  <c r="AD49" i="3" s="1"/>
  <c r="AD26" i="3"/>
  <c r="AO30" i="3"/>
  <c r="AJ30" i="3"/>
  <c r="AP30" i="3" s="1"/>
  <c r="AR52" i="3"/>
  <c r="AO45" i="3"/>
  <c r="AJ45" i="3"/>
  <c r="AP45" i="3" s="1"/>
  <c r="K51" i="3"/>
  <c r="L51" i="3" s="1"/>
  <c r="Q49" i="3"/>
  <c r="R49" i="3" s="1"/>
  <c r="R26" i="3"/>
  <c r="G51" i="3"/>
  <c r="AQ51" i="3" s="1"/>
  <c r="AM18" i="3"/>
  <c r="AL51" i="3"/>
  <c r="AR51" i="3" s="1"/>
  <c r="AN31" i="3"/>
  <c r="AM52" i="3"/>
  <c r="AI52" i="3"/>
  <c r="AR50" i="3"/>
  <c r="C51" i="3"/>
  <c r="E51" i="3" s="1"/>
  <c r="F51" i="3" s="1"/>
  <c r="E31" i="3"/>
  <c r="F31" i="3" s="1"/>
  <c r="AM31" i="3"/>
  <c r="AQ50" i="3"/>
  <c r="AQ31" i="3"/>
  <c r="U51" i="3"/>
  <c r="W51" i="3" s="1"/>
  <c r="X51" i="3" s="1"/>
  <c r="AA51" i="3"/>
  <c r="AC51" i="3" s="1"/>
  <c r="AD51" i="3" s="1"/>
  <c r="AC31" i="3"/>
  <c r="AD31" i="3" s="1"/>
  <c r="AM45" i="3"/>
  <c r="E49" i="3"/>
  <c r="F49" i="3" s="1"/>
  <c r="F26" i="3"/>
  <c r="O51" i="3"/>
  <c r="Q51" i="3" s="1"/>
  <c r="R51" i="3" s="1"/>
  <c r="Q31" i="3"/>
  <c r="R31" i="3" s="1"/>
  <c r="AO18" i="3"/>
  <c r="AJ31" i="3"/>
  <c r="AN49" i="3"/>
  <c r="AP12" i="3"/>
  <c r="AH51" i="3"/>
  <c r="AN51" i="3" s="1"/>
  <c r="L46" i="3" l="1"/>
  <c r="AP46" i="3" s="1"/>
  <c r="AO46" i="3"/>
  <c r="AO19" i="3"/>
  <c r="AJ19" i="3"/>
  <c r="AP19" i="3" s="1"/>
  <c r="AO49" i="3"/>
  <c r="AJ49" i="3"/>
  <c r="AP49" i="3" s="1"/>
  <c r="AP26" i="3"/>
  <c r="AO50" i="3"/>
  <c r="AJ50" i="3"/>
  <c r="AP50" i="3" s="1"/>
  <c r="AP31" i="3"/>
  <c r="AO14" i="3"/>
  <c r="AO31" i="3"/>
  <c r="AO52" i="3"/>
  <c r="AJ52" i="3"/>
  <c r="AP52" i="3" s="1"/>
  <c r="AO39" i="3"/>
  <c r="AJ39" i="3"/>
  <c r="AP39" i="3" s="1"/>
  <c r="AM51" i="3"/>
  <c r="AI51" i="3"/>
  <c r="AO51" i="3" l="1"/>
  <c r="AJ51" i="3"/>
  <c r="AP51" i="3" s="1"/>
  <c r="G17" i="2" l="1"/>
  <c r="M18" i="2"/>
  <c r="M17" i="2" s="1"/>
  <c r="M33" i="2" s="1"/>
  <c r="H17" i="2"/>
  <c r="F33" i="2"/>
  <c r="E10" i="2"/>
  <c r="M9" i="2"/>
  <c r="E8" i="2"/>
  <c r="F8" i="2" s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D19" i="1"/>
  <c r="G8" i="1"/>
  <c r="M8" i="1" s="1"/>
  <c r="E33" i="2" l="1"/>
  <c r="G33" i="2"/>
  <c r="H33" i="2"/>
  <c r="G8" i="2"/>
  <c r="F10" i="2"/>
  <c r="G10" i="2" s="1"/>
  <c r="H10" i="2" s="1"/>
  <c r="I10" i="2" s="1"/>
  <c r="J10" i="2" s="1"/>
  <c r="K10" i="2" s="1"/>
  <c r="L10" i="2" s="1"/>
  <c r="M10" i="2" s="1"/>
  <c r="N10" i="2" s="1"/>
  <c r="O10" i="2" s="1"/>
  <c r="P10" i="2" s="1"/>
  <c r="Q10" i="2" s="1"/>
  <c r="E15" i="2"/>
  <c r="E16" i="2" s="1"/>
  <c r="E34" i="2" l="1"/>
  <c r="F15" i="2"/>
  <c r="F16" i="2" s="1"/>
  <c r="F34" i="2" s="1"/>
  <c r="G15" i="2"/>
  <c r="G16" i="2" s="1"/>
  <c r="G34" i="2" s="1"/>
  <c r="H8" i="2"/>
  <c r="I8" i="2" s="1"/>
  <c r="J8" i="2" l="1"/>
  <c r="I15" i="2"/>
  <c r="I16" i="2" s="1"/>
  <c r="I34" i="2" s="1"/>
  <c r="H15" i="2"/>
  <c r="H16" i="2" s="1"/>
  <c r="H34" i="2" s="1"/>
  <c r="K8" i="2" l="1"/>
  <c r="J15" i="2"/>
  <c r="J16" i="2" s="1"/>
  <c r="J34" i="2" s="1"/>
  <c r="L8" i="2" l="1"/>
  <c r="K15" i="2"/>
  <c r="K16" i="2" s="1"/>
  <c r="K34" i="2" s="1"/>
  <c r="M8" i="2" l="1"/>
  <c r="L15" i="2"/>
  <c r="L16" i="2" s="1"/>
  <c r="L34" i="2" s="1"/>
  <c r="N8" i="2" l="1"/>
  <c r="M15" i="2"/>
  <c r="M16" i="2" s="1"/>
  <c r="M34" i="2" s="1"/>
  <c r="O8" i="2" l="1"/>
  <c r="N15" i="2"/>
  <c r="N16" i="2" s="1"/>
  <c r="N34" i="2" s="1"/>
  <c r="P8" i="2" l="1"/>
  <c r="O15" i="2"/>
  <c r="O16" i="2" s="1"/>
  <c r="O34" i="2" s="1"/>
  <c r="Q8" i="2" l="1"/>
  <c r="Q15" i="2" s="1"/>
  <c r="Q16" i="2" s="1"/>
  <c r="Q34" i="2" s="1"/>
  <c r="P15" i="2"/>
  <c r="P16" i="2" s="1"/>
  <c r="P34" i="2" s="1"/>
</calcChain>
</file>

<file path=xl/sharedStrings.xml><?xml version="1.0" encoding="utf-8"?>
<sst xmlns="http://schemas.openxmlformats.org/spreadsheetml/2006/main" count="217" uniqueCount="145">
  <si>
    <t xml:space="preserve">Polgár Város Önkormányzatának </t>
  </si>
  <si>
    <t>adatok Ft-ban</t>
  </si>
  <si>
    <t>Sor-szám</t>
  </si>
  <si>
    <t xml:space="preserve">Megnevezés </t>
  </si>
  <si>
    <t xml:space="preserve">Kötelezettség-vállalás éve </t>
  </si>
  <si>
    <t>2018.</t>
  </si>
  <si>
    <t xml:space="preserve"> </t>
  </si>
  <si>
    <t>TOP-3.1.1. Fenntartható települési közlekedésfejlesztés Polgáron c. projekt kiegészítő forrás</t>
  </si>
  <si>
    <t xml:space="preserve">2019. </t>
  </si>
  <si>
    <t>TOP-1.4.1. Építsünk jövőt gyermekeinkenk! c. projekt kiegészítő forrás</t>
  </si>
  <si>
    <t>VP6-7.2.1-7.4.1.3-17 Helyi termékértékesítést szolgáló piacok infrastrukturális fejlesztése, közétkeztetés fejlesztése c. projekt kiegészítő forrás</t>
  </si>
  <si>
    <t>VP6-7.2.1-7.4.1.2-16 Külterületi helyi közutak fejlesztése, önkormányzati utak kezeléséhez, állapotjavításához, karbantartásához szükséges erő- és munkagépek beszerzése c. projekt kiegészítő forrás</t>
  </si>
  <si>
    <t>Az önkormányzati feladatellátást szolgáló fejlesztések támogatása - belterületi utak, járdák, hidak felújítása: Kárpát utca - c. projekt kiegészítő forrás</t>
  </si>
  <si>
    <t>Helyi védelem alatt álló épület vásárlása</t>
  </si>
  <si>
    <t xml:space="preserve">2018. </t>
  </si>
  <si>
    <t>Lizingszerződések</t>
  </si>
  <si>
    <t>Önkormányzatunknak lízingszerződése nincs a 2019. költségvetési évben</t>
  </si>
  <si>
    <t xml:space="preserve">       Kamatfizetési kötelezettség </t>
  </si>
  <si>
    <t>Mindösszesen:</t>
  </si>
  <si>
    <t>MINDÖSSZESEN</t>
  </si>
  <si>
    <t>10. sz. táblázat</t>
  </si>
  <si>
    <t>3. számú melléklet</t>
  </si>
  <si>
    <t>adatok e Ft-ban</t>
  </si>
  <si>
    <t>Megnevezés</t>
  </si>
  <si>
    <t>Sorszám</t>
  </si>
  <si>
    <t xml:space="preserve"> 2019. év</t>
  </si>
  <si>
    <t>Saját bevétel és adósságot keletkeztető ügyletből eredő fizetési kötelezettség a tárgyévet követő</t>
  </si>
  <si>
    <t>Összesen</t>
  </si>
  <si>
    <t>1. évben</t>
  </si>
  <si>
    <t>2. évben</t>
  </si>
  <si>
    <t>3. évben</t>
  </si>
  <si>
    <t>4. évben</t>
  </si>
  <si>
    <t xml:space="preserve">5. évben </t>
  </si>
  <si>
    <t>6. évben</t>
  </si>
  <si>
    <t>7. és ezt követő években</t>
  </si>
  <si>
    <t>Helyi adók</t>
  </si>
  <si>
    <t>Saját bevételek (01…+07)</t>
  </si>
  <si>
    <t>Saját bevételek 50 %-a</t>
  </si>
  <si>
    <t>Előző év(ek)ben keletkezett tárgyévet terhelő fizetési kötelezettség (11+…17)</t>
  </si>
  <si>
    <t>Felvett, átvállalt hitel és annak tőketartozása</t>
  </si>
  <si>
    <t>Felvett, átvállalt kölcsön és annak tőketartozása</t>
  </si>
  <si>
    <t>Hitelviszonyt megtestesítő értékpapír</t>
  </si>
  <si>
    <t>Adott váltó</t>
  </si>
  <si>
    <t>Pénzügyi lízing</t>
  </si>
  <si>
    <t>Halasztott fizetés</t>
  </si>
  <si>
    <t>Kezességvállalásból eredő fizetési kötelezettség</t>
  </si>
  <si>
    <t>Tárgyévben keletkezett, illetve keletkező, tárgyévet terhelő fizetési kötelezettség (19+…25)</t>
  </si>
  <si>
    <t>Fizetési kötelezettség összesen (10+18)</t>
  </si>
  <si>
    <t>Fizetési kötelezettséggel csökkentett saját bevétel 50 %-a (09-26)</t>
  </si>
  <si>
    <t>Jogcím megnevezése</t>
  </si>
  <si>
    <t>Önkormányzat</t>
  </si>
  <si>
    <t>Polgári Polgármesteri Hivatal</t>
  </si>
  <si>
    <t>Ady Endre Művelődési Központ és Könyvtár</t>
  </si>
  <si>
    <t>Polgári Szociális Központ</t>
  </si>
  <si>
    <t>Napsugár Óvoda és Bölcsőde</t>
  </si>
  <si>
    <t>Városgondnokság</t>
  </si>
  <si>
    <t>Mindösszesen</t>
  </si>
  <si>
    <t>Eredeti előirányzat</t>
  </si>
  <si>
    <t>Javasolt előirányzat</t>
  </si>
  <si>
    <t>Módosított előirányzat</t>
  </si>
  <si>
    <t>ebből</t>
  </si>
  <si>
    <t>Kötelező</t>
  </si>
  <si>
    <t>Önként vállalt</t>
  </si>
  <si>
    <t>Államigazgatás</t>
  </si>
  <si>
    <t>Költségvetési kiadások</t>
  </si>
  <si>
    <t>Személyi juttatások</t>
  </si>
  <si>
    <t>Munkaadókat terhelő járulékok</t>
  </si>
  <si>
    <t>Dologi kiadások</t>
  </si>
  <si>
    <t>Ellátottak pénzbeli juttatásai</t>
  </si>
  <si>
    <t>Működési célú átadott pénzeszközök</t>
  </si>
  <si>
    <t>Egyéb működési célú kiadások</t>
  </si>
  <si>
    <t>I.</t>
  </si>
  <si>
    <t>Működési kiadások összesen</t>
  </si>
  <si>
    <t>Beruházások</t>
  </si>
  <si>
    <t>Felújítások</t>
  </si>
  <si>
    <t>Egyéb felhalmozási célú kiadások</t>
  </si>
  <si>
    <t>II.</t>
  </si>
  <si>
    <t>Felhalmozási kiadások összesen</t>
  </si>
  <si>
    <t>Költségvetési kiadások összesen</t>
  </si>
  <si>
    <t>Költségvetési bevételek</t>
  </si>
  <si>
    <t>Önkormányzatok működési támogatásai</t>
  </si>
  <si>
    <t>Közhatalmi bevételek</t>
  </si>
  <si>
    <t>Működési célú támog.államházt.belülről</t>
  </si>
  <si>
    <t>Működési célú átvett pénz.áh.kívülről</t>
  </si>
  <si>
    <t>Intézményi működési bevételek</t>
  </si>
  <si>
    <t>III.</t>
  </si>
  <si>
    <t>Működési bevételek összesen</t>
  </si>
  <si>
    <t>Intézményi felhalmozási bevételek</t>
  </si>
  <si>
    <t>Felhalmozási célú támog.államh.belülről</t>
  </si>
  <si>
    <t>Felhalmozási célú átvett pénz.áh.kívülről</t>
  </si>
  <si>
    <t>IV.</t>
  </si>
  <si>
    <t>Felhalmozási bevételek összesen</t>
  </si>
  <si>
    <t>Költségvetési bevételek összesen</t>
  </si>
  <si>
    <t>Finanszírozási kiadások</t>
  </si>
  <si>
    <t>Hitel-, kölcsöntörlesztés áh.kívülre</t>
  </si>
  <si>
    <t>Belföldi értékpapírok kiadásai</t>
  </si>
  <si>
    <t>Egyéb finanszírozási kiadások</t>
  </si>
  <si>
    <t>V.</t>
  </si>
  <si>
    <t>Finanszírozási kiadások összesen</t>
  </si>
  <si>
    <t xml:space="preserve">  - ebből működési célú</t>
  </si>
  <si>
    <t xml:space="preserve">  - ebből felhalmozási célú</t>
  </si>
  <si>
    <t xml:space="preserve">  - ebből intézményfinanszírozás</t>
  </si>
  <si>
    <t>Finanszírozási bevételek</t>
  </si>
  <si>
    <t>Hitel-, kölcsönfelvétel áh.kívülről</t>
  </si>
  <si>
    <t>Belföldi értékpapírok bevételei</t>
  </si>
  <si>
    <t>Egyéb finanszírozási bevételek</t>
  </si>
  <si>
    <t>Maradvány igénybevétele</t>
  </si>
  <si>
    <t>VI.</t>
  </si>
  <si>
    <t>Finanszírozási bevételek összesen</t>
  </si>
  <si>
    <t>Működési hiány (+; - )</t>
  </si>
  <si>
    <t>Felhalmozási hiány (+; - )</t>
  </si>
  <si>
    <t>VII.</t>
  </si>
  <si>
    <t>KÖLTSÉGVETÉSI BEVÉTELEK ÉS KIADÁSOK  EGYENLEGE</t>
  </si>
  <si>
    <t>VIII.</t>
  </si>
  <si>
    <t>FINANSZÍROZÁSI BEVÉTELEK ÉS KIADÁSOK EGYENLEGE</t>
  </si>
  <si>
    <t>IX.</t>
  </si>
  <si>
    <t>Létszámadatok</t>
  </si>
  <si>
    <t>Tervezett létszám:</t>
  </si>
  <si>
    <t>Közfoglalkoztatott éves átlaglétszáma:</t>
  </si>
  <si>
    <t>Megvált. munkakép.fogl.létszáma:</t>
  </si>
  <si>
    <t>diák</t>
  </si>
  <si>
    <t>Tulajdonosi bevételek</t>
  </si>
  <si>
    <t>Díjak, pótlékok, bírságok, települési adók</t>
  </si>
  <si>
    <t xml:space="preserve">Immateriális javak, ingatlanok és egyéb tárgyi eszközök értékesítése  </t>
  </si>
  <si>
    <t>Részesedések értékesítése és részesedések megszűnéséhez kapcsolódó bevételek</t>
  </si>
  <si>
    <t>Privatizációból származó bevételek</t>
  </si>
  <si>
    <t>Garancia - és kezességvállalásból származó megtérülések</t>
  </si>
  <si>
    <t>TOP-1.1.3. A piaci terület felújítása Polgáron, a helyi termelők piacra jutásának érdekében c. projekt kiegészítő forrás</t>
  </si>
  <si>
    <t xml:space="preserve">Tárgyév 2019. </t>
  </si>
  <si>
    <t>1. évben 2020.</t>
  </si>
  <si>
    <t>2.évben 2021.</t>
  </si>
  <si>
    <t>3. évben 2022.</t>
  </si>
  <si>
    <t>4. évben 2023.</t>
  </si>
  <si>
    <t>5. évben 2024.</t>
  </si>
  <si>
    <t>6. évben 2025.</t>
  </si>
  <si>
    <t>7. évben és ezt követő években</t>
  </si>
  <si>
    <t>Felhalmozási célú hitelek tőke és kamattörlesztései</t>
  </si>
  <si>
    <t xml:space="preserve">4. évben </t>
  </si>
  <si>
    <t>6.évben</t>
  </si>
  <si>
    <t>7. és ezt követő évben</t>
  </si>
  <si>
    <t>Polgár Város Önkormányzata adósságot keletkeztető ügyleteiből eredő fizetési kötelezettség bemutatása 2019. évtől kezdődően</t>
  </si>
  <si>
    <t>Az Áht. 29/A.§. szerinti saját bevételek és adósságot keletkeztető kötelezettségvállalások alakulása költségvetési évet követő 3 évben</t>
  </si>
  <si>
    <t>több éves kihatással járó feladatainak előirányzatai éves bontásban és összesítve</t>
  </si>
  <si>
    <t>2.sz. táblázat</t>
  </si>
  <si>
    <t>1. sz. táblázat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</si>
</sst>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49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sz val="10"/>
      <color theme="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8"/>
      <name val="Times New Roman"/>
      <family val="1"/>
      <charset val="238"/>
    </font>
    <font>
      <sz val="8"/>
      <name val="Arial CE"/>
      <family val="2"/>
      <charset val="238"/>
    </font>
    <font>
      <sz val="8"/>
      <color theme="0"/>
      <name val="Arial CE"/>
      <family val="2"/>
      <charset val="238"/>
    </font>
    <font>
      <sz val="9"/>
      <name val="Arial CE"/>
      <family val="2"/>
      <charset val="238"/>
    </font>
    <font>
      <sz val="11"/>
      <name val="Arial CE"/>
      <family val="2"/>
      <charset val="238"/>
    </font>
    <font>
      <sz val="9"/>
      <color theme="0"/>
      <name val="Arial CE"/>
      <family val="2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color indexed="12"/>
      <name val="Arial CE"/>
      <charset val="238"/>
    </font>
    <font>
      <b/>
      <sz val="12"/>
      <name val="Arial CE"/>
      <charset val="238"/>
    </font>
    <font>
      <b/>
      <sz val="10"/>
      <color indexed="12"/>
      <name val="Arial CE"/>
      <charset val="238"/>
    </font>
    <font>
      <b/>
      <sz val="12"/>
      <color indexed="9"/>
      <name val="Arial CE"/>
      <charset val="238"/>
    </font>
    <font>
      <b/>
      <sz val="10"/>
      <color theme="0"/>
      <name val="Arial CE"/>
      <charset val="238"/>
    </font>
    <font>
      <sz val="8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7"/>
      <name val="Arial CE"/>
      <charset val="238"/>
    </font>
    <font>
      <b/>
      <sz val="7"/>
      <name val="Arial CE"/>
      <charset val="238"/>
    </font>
    <font>
      <b/>
      <sz val="7"/>
      <color theme="3"/>
      <name val="Arial CE"/>
      <charset val="238"/>
    </font>
    <font>
      <sz val="7"/>
      <color theme="6" tint="-0.249977111117893"/>
      <name val="Arial CE"/>
      <charset val="238"/>
    </font>
    <font>
      <sz val="6"/>
      <name val="Arial CE"/>
      <charset val="238"/>
    </font>
    <font>
      <b/>
      <sz val="10"/>
      <color theme="3"/>
      <name val="Arial CE"/>
      <charset val="238"/>
    </font>
    <font>
      <sz val="10"/>
      <color theme="6" tint="-0.249977111117893"/>
      <name val="Arial CE"/>
      <charset val="238"/>
    </font>
    <font>
      <b/>
      <sz val="8"/>
      <color theme="3"/>
      <name val="Arial CE"/>
      <charset val="238"/>
    </font>
    <font>
      <b/>
      <sz val="7"/>
      <color theme="6" tint="-0.249977111117893"/>
      <name val="Arial CE"/>
      <charset val="238"/>
    </font>
    <font>
      <sz val="10"/>
      <color theme="3"/>
      <name val="Arial CE"/>
      <charset val="238"/>
    </font>
    <font>
      <b/>
      <sz val="10"/>
      <color theme="6" tint="-0.249977111117893"/>
      <name val="Arial CE"/>
      <charset val="238"/>
    </font>
    <font>
      <sz val="8"/>
      <color theme="3"/>
      <name val="Arial CE"/>
      <charset val="238"/>
    </font>
    <font>
      <sz val="8"/>
      <color theme="6" tint="-0.249977111117893"/>
      <name val="Arial CE"/>
      <charset val="238"/>
    </font>
    <font>
      <b/>
      <sz val="8"/>
      <name val="Arial CE"/>
      <family val="2"/>
      <charset val="238"/>
    </font>
    <font>
      <b/>
      <sz val="8"/>
      <color theme="6" tint="-0.249977111117893"/>
      <name val="Arial CE"/>
      <charset val="238"/>
    </font>
    <font>
      <b/>
      <i/>
      <sz val="9"/>
      <name val="Arial CE"/>
      <family val="2"/>
      <charset val="238"/>
    </font>
    <font>
      <sz val="10"/>
      <color indexed="10"/>
      <name val="Arial CE"/>
      <charset val="238"/>
    </font>
    <font>
      <b/>
      <sz val="9"/>
      <color theme="3"/>
      <name val="Arial CE"/>
      <charset val="238"/>
    </font>
    <font>
      <b/>
      <sz val="9"/>
      <color theme="6" tint="-0.249977111117893"/>
      <name val="Arial CE"/>
      <charset val="238"/>
    </font>
    <font>
      <sz val="9"/>
      <color indexed="10"/>
      <name val="Arial CE"/>
      <charset val="238"/>
    </font>
    <font>
      <sz val="10"/>
      <color indexed="9"/>
      <name val="Arial CE"/>
      <charset val="238"/>
    </font>
    <font>
      <b/>
      <sz val="11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0">
    <xf numFmtId="0" fontId="0" fillId="0" borderId="0" xfId="0"/>
    <xf numFmtId="3" fontId="2" fillId="0" borderId="0" xfId="0" applyNumberFormat="1" applyFont="1"/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7" fillId="0" borderId="1" xfId="0" applyFont="1" applyBorder="1" applyAlignment="1">
      <alignment vertical="center" wrapText="1"/>
    </xf>
    <xf numFmtId="3" fontId="13" fillId="0" borderId="0" xfId="0" applyNumberFormat="1" applyFont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3" fillId="0" borderId="1" xfId="0" applyFont="1" applyBorder="1" applyAlignment="1">
      <alignment vertical="center" wrapText="1"/>
    </xf>
    <xf numFmtId="0" fontId="13" fillId="3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5" fillId="4" borderId="0" xfId="0" applyFont="1" applyFill="1" applyAlignment="1">
      <alignment horizontal="right" vertical="center"/>
    </xf>
    <xf numFmtId="0" fontId="16" fillId="4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19" fillId="0" borderId="0" xfId="0" applyFont="1" applyAlignment="1">
      <alignment vertical="center"/>
    </xf>
    <xf numFmtId="3" fontId="20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3" fontId="2" fillId="0" borderId="0" xfId="0" applyNumberFormat="1" applyFont="1" applyAlignment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22" fillId="0" borderId="0" xfId="0" applyFont="1" applyAlignment="1">
      <alignment horizontal="right"/>
    </xf>
    <xf numFmtId="0" fontId="24" fillId="0" borderId="0" xfId="0" applyFont="1"/>
    <xf numFmtId="0" fontId="16" fillId="0" borderId="0" xfId="0" applyFont="1"/>
    <xf numFmtId="0" fontId="22" fillId="0" borderId="2" xfId="0" applyFont="1" applyBorder="1" applyAlignment="1">
      <alignment horizontal="right"/>
    </xf>
    <xf numFmtId="0" fontId="23" fillId="0" borderId="2" xfId="0" applyFont="1" applyBorder="1"/>
    <xf numFmtId="0" fontId="24" fillId="0" borderId="3" xfId="0" applyFont="1" applyBorder="1" applyAlignment="1">
      <alignment wrapText="1"/>
    </xf>
    <xf numFmtId="0" fontId="24" fillId="0" borderId="4" xfId="0" applyFont="1" applyBorder="1" applyAlignment="1">
      <alignment wrapText="1"/>
    </xf>
    <xf numFmtId="0" fontId="24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7" fillId="0" borderId="1" xfId="0" applyFont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22" fillId="0" borderId="1" xfId="0" applyFont="1" applyBorder="1" applyAlignment="1">
      <alignment horizontal="center"/>
    </xf>
    <xf numFmtId="3" fontId="0" fillId="0" borderId="1" xfId="0" applyNumberFormat="1" applyBorder="1"/>
    <xf numFmtId="3" fontId="0" fillId="0" borderId="4" xfId="0" applyNumberFormat="1" applyBorder="1"/>
    <xf numFmtId="0" fontId="1" fillId="0" borderId="1" xfId="0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26" fillId="0" borderId="1" xfId="0" applyFont="1" applyBorder="1" applyAlignment="1">
      <alignment horizontal="center"/>
    </xf>
    <xf numFmtId="3" fontId="24" fillId="0" borderId="1" xfId="0" applyNumberFormat="1" applyFont="1" applyBorder="1"/>
    <xf numFmtId="0" fontId="25" fillId="5" borderId="1" xfId="0" applyFont="1" applyFill="1" applyBorder="1" applyAlignment="1">
      <alignment vertical="center" wrapText="1"/>
    </xf>
    <xf numFmtId="0" fontId="22" fillId="5" borderId="1" xfId="0" applyFont="1" applyFill="1" applyBorder="1" applyAlignment="1">
      <alignment horizontal="center" vertical="center"/>
    </xf>
    <xf numFmtId="3" fontId="24" fillId="5" borderId="1" xfId="0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5" fillId="4" borderId="1" xfId="0" applyFont="1" applyFill="1" applyBorder="1" applyAlignment="1">
      <alignment vertical="center" wrapText="1"/>
    </xf>
    <xf numFmtId="0" fontId="22" fillId="4" borderId="1" xfId="0" applyFont="1" applyFill="1" applyBorder="1" applyAlignment="1">
      <alignment horizontal="center" vertical="center"/>
    </xf>
    <xf numFmtId="3" fontId="24" fillId="4" borderId="1" xfId="0" applyNumberFormat="1" applyFont="1" applyFill="1" applyBorder="1" applyAlignment="1">
      <alignment vertical="center"/>
    </xf>
    <xf numFmtId="3" fontId="24" fillId="4" borderId="4" xfId="0" applyNumberFormat="1" applyFont="1" applyFill="1" applyBorder="1" applyAlignment="1">
      <alignment vertical="center"/>
    </xf>
    <xf numFmtId="0" fontId="25" fillId="4" borderId="0" xfId="0" applyFont="1" applyFill="1" applyAlignment="1">
      <alignment vertical="center"/>
    </xf>
    <xf numFmtId="3" fontId="0" fillId="6" borderId="4" xfId="0" applyNumberFormat="1" applyFill="1" applyBorder="1"/>
    <xf numFmtId="3" fontId="0" fillId="6" borderId="1" xfId="0" applyNumberFormat="1" applyFill="1" applyBorder="1"/>
    <xf numFmtId="0" fontId="27" fillId="0" borderId="0" xfId="0" applyFont="1" applyAlignment="1">
      <alignment horizontal="left"/>
    </xf>
    <xf numFmtId="0" fontId="28" fillId="0" borderId="0" xfId="0" applyFont="1"/>
    <xf numFmtId="0" fontId="29" fillId="0" borderId="0" xfId="0" applyFont="1"/>
    <xf numFmtId="0" fontId="30" fillId="0" borderId="0" xfId="0" applyFont="1"/>
    <xf numFmtId="0" fontId="27" fillId="0" borderId="0" xfId="0" applyFont="1"/>
    <xf numFmtId="0" fontId="27" fillId="0" borderId="0" xfId="0" applyFont="1" applyAlignment="1">
      <alignment horizontal="right"/>
    </xf>
    <xf numFmtId="0" fontId="3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3" fillId="0" borderId="0" xfId="0" applyFont="1" applyAlignment="1">
      <alignment horizontal="left"/>
    </xf>
    <xf numFmtId="0" fontId="32" fillId="0" borderId="0" xfId="0" applyFont="1"/>
    <xf numFmtId="0" fontId="33" fillId="0" borderId="0" xfId="0" applyFont="1"/>
    <xf numFmtId="0" fontId="23" fillId="0" borderId="0" xfId="0" applyFont="1" applyAlignment="1">
      <alignment vertical="center"/>
    </xf>
    <xf numFmtId="0" fontId="35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0" fillId="0" borderId="1" xfId="0" applyBorder="1" applyAlignment="1">
      <alignment horizontal="center"/>
    </xf>
    <xf numFmtId="0" fontId="25" fillId="0" borderId="1" xfId="0" applyFont="1" applyBorder="1" applyAlignment="1">
      <alignment wrapText="1"/>
    </xf>
    <xf numFmtId="0" fontId="24" fillId="0" borderId="1" xfId="0" applyFont="1" applyBorder="1"/>
    <xf numFmtId="0" fontId="32" fillId="0" borderId="1" xfId="0" applyFont="1" applyBorder="1"/>
    <xf numFmtId="0" fontId="33" fillId="0" borderId="1" xfId="0" applyFont="1" applyBorder="1"/>
    <xf numFmtId="0" fontId="0" fillId="0" borderId="1" xfId="0" applyBorder="1"/>
    <xf numFmtId="0" fontId="23" fillId="0" borderId="1" xfId="0" applyFont="1" applyBorder="1" applyAlignment="1">
      <alignment wrapText="1"/>
    </xf>
    <xf numFmtId="3" fontId="1" fillId="0" borderId="1" xfId="0" applyNumberFormat="1" applyFont="1" applyBorder="1"/>
    <xf numFmtId="3" fontId="36" fillId="0" borderId="1" xfId="0" applyNumberFormat="1" applyFont="1" applyBorder="1"/>
    <xf numFmtId="3" fontId="33" fillId="0" borderId="1" xfId="0" applyNumberFormat="1" applyFont="1" applyBorder="1"/>
    <xf numFmtId="0" fontId="24" fillId="7" borderId="1" xfId="0" applyFont="1" applyFill="1" applyBorder="1" applyAlignment="1">
      <alignment horizontal="center"/>
    </xf>
    <xf numFmtId="0" fontId="25" fillId="7" borderId="1" xfId="0" applyFont="1" applyFill="1" applyBorder="1" applyAlignment="1">
      <alignment wrapText="1"/>
    </xf>
    <xf numFmtId="3" fontId="24" fillId="7" borderId="1" xfId="0" applyNumberFormat="1" applyFont="1" applyFill="1" applyBorder="1"/>
    <xf numFmtId="3" fontId="37" fillId="7" borderId="1" xfId="0" applyNumberFormat="1" applyFont="1" applyFill="1" applyBorder="1"/>
    <xf numFmtId="3" fontId="32" fillId="7" borderId="1" xfId="0" applyNumberFormat="1" applyFont="1" applyFill="1" applyBorder="1"/>
    <xf numFmtId="0" fontId="24" fillId="7" borderId="0" xfId="0" applyFont="1" applyFill="1"/>
    <xf numFmtId="0" fontId="24" fillId="8" borderId="1" xfId="0" applyFont="1" applyFill="1" applyBorder="1" applyAlignment="1">
      <alignment horizontal="center"/>
    </xf>
    <xf numFmtId="0" fontId="25" fillId="8" borderId="1" xfId="0" applyFont="1" applyFill="1" applyBorder="1" applyAlignment="1">
      <alignment wrapText="1"/>
    </xf>
    <xf numFmtId="3" fontId="24" fillId="8" borderId="1" xfId="0" applyNumberFormat="1" applyFont="1" applyFill="1" applyBorder="1"/>
    <xf numFmtId="3" fontId="37" fillId="8" borderId="1" xfId="0" applyNumberFormat="1" applyFont="1" applyFill="1" applyBorder="1"/>
    <xf numFmtId="3" fontId="32" fillId="8" borderId="1" xfId="0" applyNumberFormat="1" applyFont="1" applyFill="1" applyBorder="1"/>
    <xf numFmtId="0" fontId="24" fillId="8" borderId="0" xfId="0" applyFont="1" applyFill="1"/>
    <xf numFmtId="0" fontId="24" fillId="0" borderId="1" xfId="0" applyFont="1" applyBorder="1" applyAlignment="1">
      <alignment horizontal="center"/>
    </xf>
    <xf numFmtId="0" fontId="37" fillId="0" borderId="1" xfId="0" applyFont="1" applyBorder="1"/>
    <xf numFmtId="3" fontId="32" fillId="0" borderId="1" xfId="0" applyNumberFormat="1" applyFont="1" applyBorder="1"/>
    <xf numFmtId="3" fontId="37" fillId="0" borderId="1" xfId="0" applyNumberFormat="1" applyFont="1" applyBorder="1"/>
    <xf numFmtId="3" fontId="0" fillId="0" borderId="0" xfId="0" applyNumberFormat="1"/>
    <xf numFmtId="3" fontId="24" fillId="8" borderId="0" xfId="0" applyNumberFormat="1" applyFont="1" applyFill="1"/>
    <xf numFmtId="0" fontId="22" fillId="0" borderId="1" xfId="0" applyFont="1" applyBorder="1" applyAlignment="1">
      <alignment wrapText="1"/>
    </xf>
    <xf numFmtId="3" fontId="22" fillId="0" borderId="1" xfId="0" applyNumberFormat="1" applyFont="1" applyBorder="1"/>
    <xf numFmtId="3" fontId="38" fillId="0" borderId="1" xfId="0" applyNumberFormat="1" applyFont="1" applyBorder="1"/>
    <xf numFmtId="3" fontId="39" fillId="0" borderId="1" xfId="0" applyNumberFormat="1" applyFont="1" applyBorder="1"/>
    <xf numFmtId="3" fontId="34" fillId="0" borderId="1" xfId="0" applyNumberFormat="1" applyFont="1" applyBorder="1"/>
    <xf numFmtId="3" fontId="22" fillId="0" borderId="0" xfId="0" applyNumberFormat="1" applyFont="1"/>
    <xf numFmtId="0" fontId="22" fillId="0" borderId="0" xfId="0" applyFont="1"/>
    <xf numFmtId="3" fontId="26" fillId="0" borderId="1" xfId="0" applyNumberFormat="1" applyFont="1" applyBorder="1"/>
    <xf numFmtId="3" fontId="23" fillId="0" borderId="1" xfId="0" applyNumberFormat="1" applyFont="1" applyBorder="1"/>
    <xf numFmtId="3" fontId="0" fillId="8" borderId="0" xfId="0" applyNumberFormat="1" applyFill="1"/>
    <xf numFmtId="0" fontId="0" fillId="8" borderId="0" xfId="0" applyFill="1"/>
    <xf numFmtId="0" fontId="1" fillId="7" borderId="1" xfId="0" applyFont="1" applyFill="1" applyBorder="1" applyAlignment="1">
      <alignment horizontal="center"/>
    </xf>
    <xf numFmtId="0" fontId="23" fillId="7" borderId="1" xfId="0" applyFont="1" applyFill="1" applyBorder="1" applyAlignment="1">
      <alignment wrapText="1"/>
    </xf>
    <xf numFmtId="3" fontId="1" fillId="7" borderId="1" xfId="0" applyNumberFormat="1" applyFont="1" applyFill="1" applyBorder="1"/>
    <xf numFmtId="3" fontId="33" fillId="7" borderId="1" xfId="0" applyNumberFormat="1" applyFont="1" applyFill="1" applyBorder="1"/>
    <xf numFmtId="3" fontId="36" fillId="7" borderId="1" xfId="0" applyNumberFormat="1" applyFont="1" applyFill="1" applyBorder="1"/>
    <xf numFmtId="3" fontId="1" fillId="7" borderId="0" xfId="0" applyNumberFormat="1" applyFont="1" applyFill="1"/>
    <xf numFmtId="0" fontId="1" fillId="7" borderId="0" xfId="0" applyFont="1" applyFill="1"/>
    <xf numFmtId="0" fontId="24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vertical="center" wrapText="1"/>
    </xf>
    <xf numFmtId="3" fontId="37" fillId="4" borderId="1" xfId="0" applyNumberFormat="1" applyFont="1" applyFill="1" applyBorder="1" applyAlignment="1">
      <alignment vertical="center"/>
    </xf>
    <xf numFmtId="3" fontId="32" fillId="4" borderId="1" xfId="0" applyNumberFormat="1" applyFont="1" applyFill="1" applyBorder="1" applyAlignment="1">
      <alignment vertical="center"/>
    </xf>
    <xf numFmtId="3" fontId="24" fillId="4" borderId="0" xfId="0" applyNumberFormat="1" applyFont="1" applyFill="1" applyAlignment="1">
      <alignment vertical="center"/>
    </xf>
    <xf numFmtId="0" fontId="24" fillId="4" borderId="0" xfId="0" applyFont="1" applyFill="1" applyAlignment="1">
      <alignment vertical="center"/>
    </xf>
    <xf numFmtId="0" fontId="26" fillId="4" borderId="6" xfId="0" applyFont="1" applyFill="1" applyBorder="1" applyAlignment="1">
      <alignment vertical="center" wrapText="1"/>
    </xf>
    <xf numFmtId="3" fontId="32" fillId="4" borderId="4" xfId="0" applyNumberFormat="1" applyFont="1" applyFill="1" applyBorder="1" applyAlignment="1">
      <alignment vertical="center"/>
    </xf>
    <xf numFmtId="3" fontId="37" fillId="4" borderId="4" xfId="0" applyNumberFormat="1" applyFont="1" applyFill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40" fillId="0" borderId="1" xfId="0" applyFont="1" applyBorder="1" applyAlignment="1">
      <alignment vertical="center"/>
    </xf>
    <xf numFmtId="0" fontId="34" fillId="0" borderId="4" xfId="0" applyFont="1" applyBorder="1" applyAlignment="1">
      <alignment vertical="center"/>
    </xf>
    <xf numFmtId="0" fontId="40" fillId="0" borderId="4" xfId="0" applyFont="1" applyBorder="1" applyAlignment="1">
      <alignment vertical="center"/>
    </xf>
    <xf numFmtId="0" fontId="41" fillId="0" borderId="4" xfId="0" applyFont="1" applyBorder="1" applyAlignment="1">
      <alignment vertical="center"/>
    </xf>
    <xf numFmtId="3" fontId="42" fillId="0" borderId="1" xfId="0" applyNumberFormat="1" applyFont="1" applyBorder="1" applyAlignment="1">
      <alignment horizontal="left" vertical="center"/>
    </xf>
    <xf numFmtId="3" fontId="0" fillId="0" borderId="0" xfId="0" applyNumberFormat="1" applyAlignment="1">
      <alignment vertical="center"/>
    </xf>
    <xf numFmtId="3" fontId="43" fillId="0" borderId="0" xfId="0" applyNumberFormat="1" applyFont="1" applyAlignment="1">
      <alignment horizontal="center" vertical="center"/>
    </xf>
    <xf numFmtId="3" fontId="36" fillId="0" borderId="0" xfId="0" applyNumberFormat="1" applyFont="1" applyAlignment="1">
      <alignment vertical="center"/>
    </xf>
    <xf numFmtId="3" fontId="33" fillId="0" borderId="0" xfId="0" applyNumberFormat="1" applyFont="1" applyAlignment="1">
      <alignment vertical="center"/>
    </xf>
    <xf numFmtId="0" fontId="25" fillId="0" borderId="1" xfId="0" applyFont="1" applyBorder="1" applyAlignment="1">
      <alignment horizontal="center"/>
    </xf>
    <xf numFmtId="0" fontId="25" fillId="0" borderId="6" xfId="0" applyFont="1" applyBorder="1"/>
    <xf numFmtId="2" fontId="25" fillId="0" borderId="1" xfId="0" applyNumberFormat="1" applyFont="1" applyBorder="1"/>
    <xf numFmtId="2" fontId="44" fillId="0" borderId="1" xfId="0" applyNumberFormat="1" applyFont="1" applyBorder="1"/>
    <xf numFmtId="2" fontId="45" fillId="0" borderId="1" xfId="0" applyNumberFormat="1" applyFont="1" applyBorder="1"/>
    <xf numFmtId="164" fontId="25" fillId="0" borderId="1" xfId="0" applyNumberFormat="1" applyFont="1" applyBorder="1"/>
    <xf numFmtId="164" fontId="45" fillId="0" borderId="1" xfId="0" applyNumberFormat="1" applyFont="1" applyBorder="1"/>
    <xf numFmtId="3" fontId="25" fillId="0" borderId="0" xfId="0" applyNumberFormat="1" applyFont="1"/>
    <xf numFmtId="0" fontId="25" fillId="0" borderId="0" xfId="0" applyFont="1"/>
    <xf numFmtId="4" fontId="25" fillId="0" borderId="1" xfId="0" applyNumberFormat="1" applyFont="1" applyBorder="1"/>
    <xf numFmtId="0" fontId="23" fillId="0" borderId="0" xfId="0" applyFont="1" applyAlignment="1">
      <alignment wrapText="1"/>
    </xf>
    <xf numFmtId="3" fontId="24" fillId="0" borderId="0" xfId="0" applyNumberFormat="1" applyFont="1"/>
    <xf numFmtId="3" fontId="32" fillId="0" borderId="0" xfId="0" applyNumberFormat="1" applyFont="1"/>
    <xf numFmtId="3" fontId="33" fillId="0" borderId="0" xfId="0" applyNumberFormat="1" applyFont="1"/>
    <xf numFmtId="0" fontId="46" fillId="0" borderId="0" xfId="0" applyFont="1" applyAlignment="1">
      <alignment wrapText="1"/>
    </xf>
    <xf numFmtId="3" fontId="47" fillId="0" borderId="0" xfId="0" applyNumberFormat="1" applyFont="1" applyAlignment="1">
      <alignment horizontal="center"/>
    </xf>
    <xf numFmtId="3" fontId="36" fillId="0" borderId="0" xfId="0" applyNumberFormat="1" applyFont="1"/>
    <xf numFmtId="3" fontId="21" fillId="0" borderId="0" xfId="0" applyNumberFormat="1" applyFont="1"/>
    <xf numFmtId="3" fontId="4" fillId="0" borderId="0" xfId="0" applyNumberFormat="1" applyFont="1"/>
    <xf numFmtId="165" fontId="32" fillId="0" borderId="0" xfId="0" applyNumberFormat="1" applyFont="1"/>
    <xf numFmtId="0" fontId="47" fillId="0" borderId="0" xfId="0" applyFont="1" applyAlignment="1">
      <alignment horizontal="center"/>
    </xf>
    <xf numFmtId="0" fontId="36" fillId="0" borderId="0" xfId="0" applyFont="1"/>
    <xf numFmtId="3" fontId="3" fillId="0" borderId="0" xfId="0" applyNumberFormat="1" applyFont="1"/>
    <xf numFmtId="3" fontId="12" fillId="0" borderId="0" xfId="0" applyNumberFormat="1" applyFont="1" applyAlignment="1">
      <alignment horizontal="right" vertical="center"/>
    </xf>
    <xf numFmtId="0" fontId="2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8" fillId="0" borderId="10" xfId="0" applyNumberFormat="1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3" fontId="5" fillId="0" borderId="10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48" fillId="0" borderId="11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3" fontId="12" fillId="0" borderId="13" xfId="0" applyNumberFormat="1" applyFont="1" applyBorder="1" applyAlignment="1">
      <alignment horizontal="right" vertical="center"/>
    </xf>
    <xf numFmtId="0" fontId="11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vertical="center" wrapText="1"/>
    </xf>
    <xf numFmtId="3" fontId="14" fillId="0" borderId="15" xfId="0" applyNumberFormat="1" applyFont="1" applyBorder="1" applyAlignment="1">
      <alignment horizontal="center" vertical="center"/>
    </xf>
    <xf numFmtId="3" fontId="14" fillId="0" borderId="15" xfId="0" applyNumberFormat="1" applyFont="1" applyBorder="1" applyAlignment="1">
      <alignment horizontal="right" vertical="center"/>
    </xf>
    <xf numFmtId="3" fontId="12" fillId="0" borderId="16" xfId="0" applyNumberFormat="1" applyFont="1" applyBorder="1" applyAlignment="1">
      <alignment horizontal="right" vertical="center"/>
    </xf>
    <xf numFmtId="3" fontId="23" fillId="0" borderId="13" xfId="0" applyNumberFormat="1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34" fillId="0" borderId="5" xfId="0" applyFont="1" applyBorder="1" applyAlignment="1">
      <alignment horizontal="center" vertical="center" wrapText="1"/>
    </xf>
    <xf numFmtId="0" fontId="34" fillId="0" borderId="8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15" fillId="0" borderId="0" xfId="0" applyFont="1" applyAlignment="1">
      <alignment horizontal="center" wrapText="1"/>
    </xf>
    <xf numFmtId="0" fontId="23" fillId="0" borderId="2" xfId="0" applyFont="1" applyBorder="1" applyAlignment="1">
      <alignment horizontal="right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textRotation="90"/>
    </xf>
    <xf numFmtId="0" fontId="25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 vertical="center"/>
    </xf>
    <xf numFmtId="0" fontId="24" fillId="0" borderId="0" xfId="0" applyFont="1" applyAlignment="1">
      <alignment horizontal="center" wrapText="1"/>
    </xf>
    <xf numFmtId="0" fontId="18" fillId="0" borderId="0" xfId="0" applyFont="1" applyAlignment="1">
      <alignment horizontal="justify" vertical="center"/>
    </xf>
    <xf numFmtId="0" fontId="5" fillId="0" borderId="0" xfId="0" applyFont="1" applyAlignment="1">
      <alignment horizontal="center"/>
    </xf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ssi\c\Dokumentumok\1k&#246;lts&#233;gvet&#233;s\ktgvet&#233;s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/EL&#336;IR&#193;NYZat/1%20-%20el&#337;ir&#225;nyzat-m&#243;dos&#237;t&#225;s%20-%202019%20m&#225;rcius/1%20rendelet%20mell&#233;klet-%202019%20m&#225;rciu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/2019.%20&#233;vi%20K&#214;LTS&#201;GVET&#201;S/KT%20ANYAG/2019%20&#233;vi%20k&#246;lts&#233;gvet&#233;s%20r%20%20mell&#233;klete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zemzs"/>
      <sheetName val="szemszámol"/>
      <sheetName val="szemjav"/>
      <sheetName val="átírürlap"/>
      <sheetName val="másürlap"/>
      <sheetName val="452025"/>
      <sheetName val="551414"/>
      <sheetName val="631211"/>
      <sheetName val="751142"/>
      <sheetName val="751153"/>
      <sheetName val="751164"/>
      <sheetName val="751845"/>
      <sheetName val="751867"/>
      <sheetName val="751878"/>
      <sheetName val="751922"/>
      <sheetName val="751966"/>
      <sheetName val="üres"/>
      <sheetName val="851231"/>
      <sheetName val="851219"/>
      <sheetName val="851297"/>
      <sheetName val="852018"/>
      <sheetName val="853224"/>
      <sheetName val="853235"/>
      <sheetName val="853246"/>
      <sheetName val="853257"/>
      <sheetName val="853279"/>
      <sheetName val="853280"/>
      <sheetName val="901116"/>
      <sheetName val="901215"/>
      <sheetName val="930921"/>
      <sheetName val="rszakfössz"/>
      <sheetName val="szocszakf"/>
      <sheetName val="ellenőr"/>
      <sheetName val="szemerede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123">
          <cell r="D123">
            <v>0</v>
          </cell>
        </row>
      </sheetData>
      <sheetData sheetId="31"/>
      <sheetData sheetId="32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elléklet a "/>
      <sheetName val="2. melléklet  "/>
      <sheetName val="3 melléklet"/>
      <sheetName val="4 mell"/>
    </sheetNames>
    <sheetDataSet>
      <sheetData sheetId="0"/>
      <sheetData sheetId="1"/>
      <sheetData sheetId="2"/>
      <sheetData sheetId="3">
        <row r="24">
          <cell r="D24">
            <v>121662328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elléklet"/>
      <sheetName val="2. melléklet  "/>
      <sheetName val="3 melléklet"/>
      <sheetName val="4 mell"/>
      <sheetName val="5 mell "/>
      <sheetName val="1 táblázat "/>
      <sheetName val="2 táblázat"/>
      <sheetName val="3tábla fin "/>
      <sheetName val="4 tábla segély"/>
      <sheetName val="5 tábla"/>
      <sheetName val="6 tábla "/>
      <sheetName val="7 tábla adók "/>
      <sheetName val="8 táblázat"/>
      <sheetName val="9 likvid"/>
      <sheetName val="10 adósságot kel"/>
      <sheetName val="11 tábláza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">
          <cell r="E8">
            <v>1206999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>
        <row r="10">
          <cell r="I10">
            <v>2649873</v>
          </cell>
        </row>
        <row r="11">
          <cell r="I11">
            <v>19151462</v>
          </cell>
        </row>
        <row r="13">
          <cell r="I13">
            <v>350031405</v>
          </cell>
        </row>
      </sheetData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0BC06-899E-4A0D-82DA-23AF241CBC6A}">
  <sheetPr>
    <tabColor indexed="35"/>
  </sheetPr>
  <dimension ref="A1:AT124"/>
  <sheetViews>
    <sheetView view="pageLayout" topLeftCell="AO3" zoomScaleNormal="130" workbookViewId="0">
      <selection activeCell="AT9" sqref="AT9"/>
    </sheetView>
  </sheetViews>
  <sheetFormatPr defaultColWidth="8.140625" defaultRowHeight="12.75" x14ac:dyDescent="0.2"/>
  <cols>
    <col min="1" max="1" width="3.140625" style="77" hidden="1" customWidth="1"/>
    <col min="2" max="2" width="35.85546875" style="160" customWidth="1"/>
    <col min="3" max="3" width="12.42578125" style="37" customWidth="1"/>
    <col min="4" max="4" width="12.140625" style="79" hidden="1" customWidth="1"/>
    <col min="5" max="5" width="12.7109375" style="37" customWidth="1"/>
    <col min="6" max="6" width="13.28515625" style="80" customWidth="1"/>
    <col min="7" max="8" width="10.140625" customWidth="1"/>
    <col min="9" max="9" width="11.85546875" style="37" customWidth="1"/>
    <col min="10" max="10" width="10.85546875" style="79" hidden="1" customWidth="1"/>
    <col min="11" max="11" width="12.140625" style="37" customWidth="1"/>
    <col min="12" max="12" width="11.85546875" style="80" customWidth="1"/>
    <col min="13" max="14" width="10.140625" customWidth="1"/>
    <col min="15" max="15" width="11.140625" style="37" customWidth="1"/>
    <col min="16" max="16" width="10.140625" style="79" customWidth="1"/>
    <col min="17" max="17" width="11.28515625" style="37" customWidth="1"/>
    <col min="18" max="18" width="11.28515625" style="80" customWidth="1"/>
    <col min="19" max="20" width="10.140625" customWidth="1"/>
    <col min="21" max="21" width="12.42578125" style="37" customWidth="1"/>
    <col min="22" max="22" width="10.140625" style="79" customWidth="1"/>
    <col min="23" max="23" width="11.5703125" style="37" customWidth="1"/>
    <col min="24" max="24" width="11.42578125" style="80" customWidth="1"/>
    <col min="25" max="25" width="12" customWidth="1"/>
    <col min="26" max="26" width="10.140625" customWidth="1"/>
    <col min="27" max="27" width="12.140625" style="37" customWidth="1"/>
    <col min="28" max="28" width="10.140625" style="79" customWidth="1"/>
    <col min="29" max="29" width="11.7109375" style="37" customWidth="1"/>
    <col min="30" max="30" width="11.85546875" style="80" customWidth="1"/>
    <col min="31" max="31" width="10.7109375" customWidth="1"/>
    <col min="32" max="32" width="10.140625" customWidth="1"/>
    <col min="33" max="33" width="11.7109375" style="37" customWidth="1"/>
    <col min="34" max="34" width="11.140625" style="79" customWidth="1"/>
    <col min="35" max="35" width="11.5703125" style="37" customWidth="1"/>
    <col min="36" max="36" width="12.140625" style="80" customWidth="1"/>
    <col min="37" max="38" width="10.140625" customWidth="1"/>
    <col min="39" max="39" width="14" style="37" customWidth="1"/>
    <col min="40" max="40" width="11.5703125" style="79" customWidth="1"/>
    <col min="41" max="41" width="13" style="37" customWidth="1"/>
    <col min="42" max="42" width="12.5703125" style="80" customWidth="1"/>
    <col min="43" max="43" width="11.28515625" customWidth="1"/>
    <col min="44" max="44" width="10.140625" customWidth="1"/>
  </cols>
  <sheetData>
    <row r="1" spans="1:44" s="74" customFormat="1" ht="10.5" hidden="1" customHeight="1" x14ac:dyDescent="0.2">
      <c r="A1" s="50"/>
      <c r="B1" s="70"/>
      <c r="C1" s="71"/>
      <c r="D1" s="72"/>
      <c r="E1" s="71"/>
      <c r="F1" s="73"/>
      <c r="H1" s="75" t="s">
        <v>22</v>
      </c>
      <c r="I1" s="71"/>
      <c r="J1" s="72"/>
      <c r="K1" s="71"/>
      <c r="L1" s="73"/>
      <c r="N1" s="75" t="s">
        <v>22</v>
      </c>
      <c r="O1" s="71"/>
      <c r="P1" s="72"/>
      <c r="Q1" s="71"/>
      <c r="R1" s="73"/>
      <c r="T1" s="75" t="s">
        <v>22</v>
      </c>
      <c r="U1" s="71"/>
      <c r="V1" s="72"/>
      <c r="W1" s="71"/>
      <c r="X1" s="73"/>
      <c r="Z1" s="75" t="s">
        <v>22</v>
      </c>
      <c r="AA1" s="71"/>
      <c r="AB1" s="72"/>
      <c r="AC1" s="71"/>
      <c r="AD1" s="73"/>
      <c r="AF1" s="75" t="s">
        <v>22</v>
      </c>
      <c r="AG1" s="71"/>
      <c r="AH1" s="72"/>
      <c r="AI1" s="71"/>
      <c r="AJ1" s="73"/>
      <c r="AL1" s="75" t="s">
        <v>22</v>
      </c>
      <c r="AM1" s="71"/>
      <c r="AN1" s="72"/>
      <c r="AO1" s="71"/>
      <c r="AP1" s="73"/>
      <c r="AR1" s="76" t="s">
        <v>22</v>
      </c>
    </row>
    <row r="2" spans="1:44" ht="6.75" hidden="1" customHeight="1" x14ac:dyDescent="0.2">
      <c r="B2" s="78"/>
      <c r="H2" s="36"/>
      <c r="N2" s="36"/>
      <c r="T2" s="36"/>
      <c r="Z2" s="36"/>
      <c r="AF2" s="36"/>
      <c r="AL2" s="36"/>
      <c r="AR2" s="76"/>
    </row>
    <row r="3" spans="1:44" ht="6.75" customHeight="1" x14ac:dyDescent="0.2">
      <c r="B3" s="78"/>
      <c r="H3" s="36"/>
      <c r="N3" s="36"/>
      <c r="T3" s="36"/>
      <c r="Z3" s="36"/>
      <c r="AF3" s="36"/>
      <c r="AL3" s="36"/>
      <c r="AR3" s="76" t="s">
        <v>22</v>
      </c>
    </row>
    <row r="4" spans="1:44" s="81" customFormat="1" ht="17.25" customHeight="1" x14ac:dyDescent="0.2">
      <c r="A4" s="202"/>
      <c r="B4" s="205" t="s">
        <v>49</v>
      </c>
      <c r="C4" s="199" t="s">
        <v>50</v>
      </c>
      <c r="D4" s="200"/>
      <c r="E4" s="200"/>
      <c r="F4" s="200"/>
      <c r="G4" s="200"/>
      <c r="H4" s="201"/>
      <c r="I4" s="199" t="s">
        <v>51</v>
      </c>
      <c r="J4" s="200"/>
      <c r="K4" s="200"/>
      <c r="L4" s="200"/>
      <c r="M4" s="200"/>
      <c r="N4" s="201"/>
      <c r="O4" s="199" t="s">
        <v>52</v>
      </c>
      <c r="P4" s="200"/>
      <c r="Q4" s="200"/>
      <c r="R4" s="200"/>
      <c r="S4" s="200"/>
      <c r="T4" s="201"/>
      <c r="U4" s="199" t="s">
        <v>53</v>
      </c>
      <c r="V4" s="200"/>
      <c r="W4" s="200"/>
      <c r="X4" s="200"/>
      <c r="Y4" s="200"/>
      <c r="Z4" s="201"/>
      <c r="AA4" s="199" t="s">
        <v>54</v>
      </c>
      <c r="AB4" s="200"/>
      <c r="AC4" s="200"/>
      <c r="AD4" s="200"/>
      <c r="AE4" s="200"/>
      <c r="AF4" s="201"/>
      <c r="AG4" s="199" t="s">
        <v>55</v>
      </c>
      <c r="AH4" s="200"/>
      <c r="AI4" s="200"/>
      <c r="AJ4" s="200"/>
      <c r="AK4" s="200"/>
      <c r="AL4" s="201"/>
      <c r="AM4" s="199" t="s">
        <v>56</v>
      </c>
      <c r="AN4" s="200"/>
      <c r="AO4" s="200"/>
      <c r="AP4" s="200"/>
      <c r="AQ4" s="200"/>
      <c r="AR4" s="201"/>
    </row>
    <row r="5" spans="1:44" s="81" customFormat="1" ht="11.25" customHeight="1" x14ac:dyDescent="0.2">
      <c r="A5" s="203"/>
      <c r="B5" s="206"/>
      <c r="C5" s="194" t="s">
        <v>57</v>
      </c>
      <c r="D5" s="197" t="s">
        <v>58</v>
      </c>
      <c r="E5" s="194" t="s">
        <v>59</v>
      </c>
      <c r="F5" s="196" t="s">
        <v>60</v>
      </c>
      <c r="G5" s="196"/>
      <c r="H5" s="196"/>
      <c r="I5" s="194" t="s">
        <v>57</v>
      </c>
      <c r="J5" s="197" t="s">
        <v>58</v>
      </c>
      <c r="K5" s="194" t="s">
        <v>59</v>
      </c>
      <c r="L5" s="196" t="s">
        <v>60</v>
      </c>
      <c r="M5" s="196"/>
      <c r="N5" s="196"/>
      <c r="O5" s="194" t="s">
        <v>57</v>
      </c>
      <c r="P5" s="197" t="s">
        <v>58</v>
      </c>
      <c r="Q5" s="194" t="s">
        <v>59</v>
      </c>
      <c r="R5" s="196" t="s">
        <v>60</v>
      </c>
      <c r="S5" s="196"/>
      <c r="T5" s="196"/>
      <c r="U5" s="194" t="s">
        <v>57</v>
      </c>
      <c r="V5" s="197" t="s">
        <v>58</v>
      </c>
      <c r="W5" s="194" t="s">
        <v>59</v>
      </c>
      <c r="X5" s="196" t="s">
        <v>60</v>
      </c>
      <c r="Y5" s="196"/>
      <c r="Z5" s="196"/>
      <c r="AA5" s="194" t="s">
        <v>57</v>
      </c>
      <c r="AB5" s="197" t="s">
        <v>58</v>
      </c>
      <c r="AC5" s="194" t="s">
        <v>59</v>
      </c>
      <c r="AD5" s="196" t="s">
        <v>60</v>
      </c>
      <c r="AE5" s="196"/>
      <c r="AF5" s="196"/>
      <c r="AG5" s="194" t="s">
        <v>57</v>
      </c>
      <c r="AH5" s="197" t="s">
        <v>58</v>
      </c>
      <c r="AI5" s="194" t="s">
        <v>59</v>
      </c>
      <c r="AJ5" s="196" t="s">
        <v>60</v>
      </c>
      <c r="AK5" s="196"/>
      <c r="AL5" s="196"/>
      <c r="AM5" s="194" t="s">
        <v>57</v>
      </c>
      <c r="AN5" s="197" t="s">
        <v>58</v>
      </c>
      <c r="AO5" s="194" t="s">
        <v>59</v>
      </c>
      <c r="AP5" s="196" t="s">
        <v>60</v>
      </c>
      <c r="AQ5" s="196"/>
      <c r="AR5" s="196"/>
    </row>
    <row r="6" spans="1:44" s="84" customFormat="1" ht="13.5" customHeight="1" x14ac:dyDescent="0.2">
      <c r="A6" s="204"/>
      <c r="B6" s="207"/>
      <c r="C6" s="195"/>
      <c r="D6" s="198"/>
      <c r="E6" s="195"/>
      <c r="F6" s="82" t="s">
        <v>61</v>
      </c>
      <c r="G6" s="83" t="s">
        <v>62</v>
      </c>
      <c r="H6" s="83" t="s">
        <v>63</v>
      </c>
      <c r="I6" s="195"/>
      <c r="J6" s="198"/>
      <c r="K6" s="195"/>
      <c r="L6" s="82" t="s">
        <v>61</v>
      </c>
      <c r="M6" s="83" t="s">
        <v>62</v>
      </c>
      <c r="N6" s="83" t="s">
        <v>63</v>
      </c>
      <c r="O6" s="195"/>
      <c r="P6" s="198"/>
      <c r="Q6" s="195"/>
      <c r="R6" s="82" t="s">
        <v>61</v>
      </c>
      <c r="S6" s="83" t="s">
        <v>62</v>
      </c>
      <c r="T6" s="83" t="s">
        <v>63</v>
      </c>
      <c r="U6" s="195"/>
      <c r="V6" s="198"/>
      <c r="W6" s="195"/>
      <c r="X6" s="82" t="s">
        <v>61</v>
      </c>
      <c r="Y6" s="83" t="s">
        <v>62</v>
      </c>
      <c r="Z6" s="83" t="s">
        <v>63</v>
      </c>
      <c r="AA6" s="195"/>
      <c r="AB6" s="198"/>
      <c r="AC6" s="195"/>
      <c r="AD6" s="82" t="s">
        <v>61</v>
      </c>
      <c r="AE6" s="83" t="s">
        <v>62</v>
      </c>
      <c r="AF6" s="83" t="s">
        <v>63</v>
      </c>
      <c r="AG6" s="195"/>
      <c r="AH6" s="198"/>
      <c r="AI6" s="195"/>
      <c r="AJ6" s="82" t="s">
        <v>61</v>
      </c>
      <c r="AK6" s="83" t="s">
        <v>62</v>
      </c>
      <c r="AL6" s="83" t="s">
        <v>63</v>
      </c>
      <c r="AM6" s="195"/>
      <c r="AN6" s="198"/>
      <c r="AO6" s="195"/>
      <c r="AP6" s="82" t="s">
        <v>61</v>
      </c>
      <c r="AQ6" s="83" t="s">
        <v>62</v>
      </c>
      <c r="AR6" s="83" t="s">
        <v>63</v>
      </c>
    </row>
    <row r="7" spans="1:44" ht="15" customHeight="1" x14ac:dyDescent="0.2">
      <c r="A7" s="85"/>
      <c r="B7" s="86" t="s">
        <v>64</v>
      </c>
      <c r="C7" s="87"/>
      <c r="D7" s="88"/>
      <c r="E7" s="87"/>
      <c r="F7" s="89"/>
      <c r="G7" s="90"/>
      <c r="H7" s="90"/>
      <c r="I7" s="87"/>
      <c r="J7" s="88"/>
      <c r="K7" s="87"/>
      <c r="L7" s="89"/>
      <c r="M7" s="90"/>
      <c r="N7" s="90"/>
      <c r="O7" s="87"/>
      <c r="P7" s="88"/>
      <c r="Q7" s="87"/>
      <c r="R7" s="89"/>
      <c r="S7" s="90"/>
      <c r="T7" s="90"/>
      <c r="U7" s="87"/>
      <c r="V7" s="88"/>
      <c r="W7" s="87"/>
      <c r="X7" s="89"/>
      <c r="Y7" s="90"/>
      <c r="Z7" s="90"/>
      <c r="AA7" s="87"/>
      <c r="AB7" s="88"/>
      <c r="AC7" s="87"/>
      <c r="AD7" s="89"/>
      <c r="AE7" s="90"/>
      <c r="AF7" s="90"/>
      <c r="AG7" s="87"/>
      <c r="AH7" s="88"/>
      <c r="AI7" s="87"/>
      <c r="AJ7" s="89"/>
      <c r="AK7" s="90"/>
      <c r="AL7" s="90"/>
      <c r="AM7" s="87"/>
      <c r="AN7" s="88"/>
      <c r="AO7" s="87"/>
      <c r="AP7" s="89"/>
      <c r="AQ7" s="90"/>
      <c r="AR7" s="90"/>
    </row>
    <row r="8" spans="1:44" ht="15" customHeight="1" x14ac:dyDescent="0.2">
      <c r="A8" s="85"/>
      <c r="B8" s="91" t="s">
        <v>65</v>
      </c>
      <c r="C8" s="92">
        <v>213676799</v>
      </c>
      <c r="D8" s="93"/>
      <c r="E8" s="92">
        <f>C8+D8</f>
        <v>213676799</v>
      </c>
      <c r="F8" s="94">
        <f>E8-G8-H8</f>
        <v>213676799</v>
      </c>
      <c r="G8" s="53"/>
      <c r="H8" s="53"/>
      <c r="I8" s="92">
        <v>105987732</v>
      </c>
      <c r="J8" s="93"/>
      <c r="K8" s="92">
        <f>I8+J8</f>
        <v>105987732</v>
      </c>
      <c r="L8" s="94">
        <f>K8-M8-N8</f>
        <v>105987732</v>
      </c>
      <c r="M8" s="53"/>
      <c r="N8" s="53"/>
      <c r="O8" s="92">
        <v>24325750</v>
      </c>
      <c r="P8" s="93"/>
      <c r="Q8" s="92">
        <f>O8+P8</f>
        <v>24325750</v>
      </c>
      <c r="R8" s="94">
        <f>Q8-S8-T8</f>
        <v>24325750</v>
      </c>
      <c r="S8" s="53"/>
      <c r="T8" s="53"/>
      <c r="U8" s="92">
        <v>87227935</v>
      </c>
      <c r="V8" s="93"/>
      <c r="W8" s="92">
        <f>U8+V8</f>
        <v>87227935</v>
      </c>
      <c r="X8" s="94">
        <f>W8-Y8-Z8</f>
        <v>76253564</v>
      </c>
      <c r="Y8" s="53">
        <v>10974371</v>
      </c>
      <c r="Z8" s="53"/>
      <c r="AA8" s="92">
        <v>130009182</v>
      </c>
      <c r="AB8" s="92"/>
      <c r="AC8" s="92">
        <f>AA8+AB8</f>
        <v>130009182</v>
      </c>
      <c r="AD8" s="94">
        <f>AC8-AE8-AF8</f>
        <v>120487536</v>
      </c>
      <c r="AE8" s="53">
        <v>9521646</v>
      </c>
      <c r="AF8" s="53"/>
      <c r="AG8" s="92">
        <v>118612355</v>
      </c>
      <c r="AH8" s="93"/>
      <c r="AI8" s="92">
        <f>AG8+AH8</f>
        <v>118612355</v>
      </c>
      <c r="AJ8" s="94">
        <f>AI8-AK8-AL8</f>
        <v>103227826</v>
      </c>
      <c r="AK8" s="53">
        <v>15384529</v>
      </c>
      <c r="AL8" s="53"/>
      <c r="AM8" s="92">
        <f t="shared" ref="AM8:AR23" si="0">AG8+AA8+U8+O8+I8+C8</f>
        <v>679839753</v>
      </c>
      <c r="AN8" s="93">
        <f t="shared" si="0"/>
        <v>0</v>
      </c>
      <c r="AO8" s="92">
        <f t="shared" si="0"/>
        <v>679839753</v>
      </c>
      <c r="AP8" s="94">
        <f t="shared" si="0"/>
        <v>643959207</v>
      </c>
      <c r="AQ8" s="53">
        <f t="shared" si="0"/>
        <v>35880546</v>
      </c>
      <c r="AR8" s="53">
        <f t="shared" si="0"/>
        <v>0</v>
      </c>
    </row>
    <row r="9" spans="1:44" ht="15" customHeight="1" x14ac:dyDescent="0.2">
      <c r="A9" s="85"/>
      <c r="B9" s="91" t="s">
        <v>66</v>
      </c>
      <c r="C9" s="92">
        <v>29487316</v>
      </c>
      <c r="D9" s="93"/>
      <c r="E9" s="92">
        <f t="shared" ref="E9:E31" si="1">C9+D9</f>
        <v>29487316</v>
      </c>
      <c r="F9" s="94">
        <f t="shared" ref="F9:F56" si="2">E9-G9-H9</f>
        <v>29487316</v>
      </c>
      <c r="G9" s="53"/>
      <c r="H9" s="53"/>
      <c r="I9" s="92">
        <v>19727261</v>
      </c>
      <c r="J9" s="93"/>
      <c r="K9" s="92">
        <f t="shared" ref="K9:K56" si="3">I9+J9</f>
        <v>19727261</v>
      </c>
      <c r="L9" s="94">
        <f t="shared" ref="L9:L56" si="4">K9-M9-N9</f>
        <v>19727261</v>
      </c>
      <c r="M9" s="53"/>
      <c r="N9" s="53"/>
      <c r="O9" s="92">
        <v>4573947</v>
      </c>
      <c r="P9" s="93"/>
      <c r="Q9" s="92">
        <f t="shared" ref="Q9:Q56" si="5">O9+P9</f>
        <v>4573947</v>
      </c>
      <c r="R9" s="94">
        <f t="shared" ref="R9:R56" si="6">Q9-S9-T9</f>
        <v>4573947</v>
      </c>
      <c r="S9" s="53"/>
      <c r="T9" s="53"/>
      <c r="U9" s="92">
        <v>17194209</v>
      </c>
      <c r="V9" s="93"/>
      <c r="W9" s="92">
        <f t="shared" ref="W9:W56" si="7">U9+V9</f>
        <v>17194209</v>
      </c>
      <c r="X9" s="94">
        <f t="shared" ref="X9:X56" si="8">W9-Y9-Z9</f>
        <v>15054207</v>
      </c>
      <c r="Y9" s="53">
        <v>2140002</v>
      </c>
      <c r="Z9" s="53"/>
      <c r="AA9" s="92">
        <v>25535784</v>
      </c>
      <c r="AB9" s="92"/>
      <c r="AC9" s="92">
        <f t="shared" ref="AC9:AC56" si="9">AA9+AB9</f>
        <v>25535784</v>
      </c>
      <c r="AD9" s="94">
        <f t="shared" ref="AD9:AD56" si="10">AC9-AE9-AF9</f>
        <v>23703447</v>
      </c>
      <c r="AE9" s="53">
        <v>1832337</v>
      </c>
      <c r="AF9" s="53"/>
      <c r="AG9" s="92">
        <v>22811237</v>
      </c>
      <c r="AH9" s="93"/>
      <c r="AI9" s="92">
        <f t="shared" ref="AI9:AI56" si="11">AG9+AH9</f>
        <v>22811237</v>
      </c>
      <c r="AJ9" s="94">
        <f t="shared" ref="AJ9:AJ56" si="12">AI9-AK9-AL9</f>
        <v>20644757</v>
      </c>
      <c r="AK9" s="53">
        <v>2166480</v>
      </c>
      <c r="AL9" s="53"/>
      <c r="AM9" s="92">
        <f t="shared" si="0"/>
        <v>119329754</v>
      </c>
      <c r="AN9" s="93">
        <f t="shared" si="0"/>
        <v>0</v>
      </c>
      <c r="AO9" s="92">
        <f t="shared" si="0"/>
        <v>119329754</v>
      </c>
      <c r="AP9" s="94">
        <f t="shared" si="0"/>
        <v>113190935</v>
      </c>
      <c r="AQ9" s="53">
        <f t="shared" si="0"/>
        <v>6138819</v>
      </c>
      <c r="AR9" s="53">
        <f t="shared" si="0"/>
        <v>0</v>
      </c>
    </row>
    <row r="10" spans="1:44" ht="15" customHeight="1" x14ac:dyDescent="0.2">
      <c r="A10" s="85"/>
      <c r="B10" s="91" t="s">
        <v>67</v>
      </c>
      <c r="C10" s="92">
        <v>195691654</v>
      </c>
      <c r="D10" s="93"/>
      <c r="E10" s="92">
        <f t="shared" si="1"/>
        <v>195691654</v>
      </c>
      <c r="F10" s="94">
        <f t="shared" si="2"/>
        <v>195691654</v>
      </c>
      <c r="G10" s="53"/>
      <c r="H10" s="53"/>
      <c r="I10" s="92">
        <f>43379005-8469</f>
        <v>43370536</v>
      </c>
      <c r="J10" s="93"/>
      <c r="K10" s="92">
        <f t="shared" si="3"/>
        <v>43370536</v>
      </c>
      <c r="L10" s="94">
        <f t="shared" si="4"/>
        <v>43370536</v>
      </c>
      <c r="M10" s="53"/>
      <c r="N10" s="53"/>
      <c r="O10" s="92">
        <v>27288062</v>
      </c>
      <c r="P10" s="93"/>
      <c r="Q10" s="92">
        <f t="shared" si="5"/>
        <v>27288062</v>
      </c>
      <c r="R10" s="94">
        <f t="shared" si="6"/>
        <v>27288062</v>
      </c>
      <c r="S10" s="53"/>
      <c r="T10" s="53"/>
      <c r="U10" s="92">
        <v>72616843</v>
      </c>
      <c r="V10" s="93"/>
      <c r="W10" s="92">
        <f t="shared" si="7"/>
        <v>72616843</v>
      </c>
      <c r="X10" s="94">
        <f t="shared" si="8"/>
        <v>70440036</v>
      </c>
      <c r="Y10" s="53">
        <v>2176807</v>
      </c>
      <c r="Z10" s="53"/>
      <c r="AA10" s="92">
        <v>14747497</v>
      </c>
      <c r="AB10" s="93"/>
      <c r="AC10" s="92">
        <f t="shared" si="9"/>
        <v>14747497</v>
      </c>
      <c r="AD10" s="94">
        <f t="shared" si="10"/>
        <v>14440782</v>
      </c>
      <c r="AE10" s="53">
        <v>306715</v>
      </c>
      <c r="AF10" s="53"/>
      <c r="AG10" s="92">
        <v>198682165</v>
      </c>
      <c r="AH10" s="93"/>
      <c r="AI10" s="92">
        <f t="shared" si="11"/>
        <v>198682165</v>
      </c>
      <c r="AJ10" s="94">
        <f t="shared" si="12"/>
        <v>170949854</v>
      </c>
      <c r="AK10" s="53">
        <v>27732311</v>
      </c>
      <c r="AL10" s="53"/>
      <c r="AM10" s="92">
        <f t="shared" si="0"/>
        <v>552396757</v>
      </c>
      <c r="AN10" s="93">
        <f t="shared" si="0"/>
        <v>0</v>
      </c>
      <c r="AO10" s="92">
        <f t="shared" si="0"/>
        <v>552396757</v>
      </c>
      <c r="AP10" s="94">
        <f t="shared" si="0"/>
        <v>522180924</v>
      </c>
      <c r="AQ10" s="53">
        <f t="shared" si="0"/>
        <v>30215833</v>
      </c>
      <c r="AR10" s="53">
        <f t="shared" si="0"/>
        <v>0</v>
      </c>
    </row>
    <row r="11" spans="1:44" ht="15" customHeight="1" x14ac:dyDescent="0.2">
      <c r="A11" s="85"/>
      <c r="B11" s="91" t="s">
        <v>68</v>
      </c>
      <c r="C11" s="92">
        <v>26270000</v>
      </c>
      <c r="D11" s="93"/>
      <c r="E11" s="92">
        <f t="shared" si="1"/>
        <v>26270000</v>
      </c>
      <c r="F11" s="94">
        <f t="shared" si="2"/>
        <v>26270000</v>
      </c>
      <c r="G11" s="53"/>
      <c r="H11" s="53"/>
      <c r="I11" s="92"/>
      <c r="J11" s="93"/>
      <c r="K11" s="92">
        <f t="shared" si="3"/>
        <v>0</v>
      </c>
      <c r="L11" s="94">
        <f t="shared" si="4"/>
        <v>0</v>
      </c>
      <c r="M11" s="53"/>
      <c r="N11" s="53"/>
      <c r="O11" s="92"/>
      <c r="P11" s="93"/>
      <c r="Q11" s="92">
        <f t="shared" si="5"/>
        <v>0</v>
      </c>
      <c r="R11" s="94">
        <f t="shared" si="6"/>
        <v>0</v>
      </c>
      <c r="S11" s="53"/>
      <c r="T11" s="53"/>
      <c r="U11" s="92"/>
      <c r="V11" s="93"/>
      <c r="W11" s="92">
        <f t="shared" si="7"/>
        <v>0</v>
      </c>
      <c r="X11" s="94">
        <f t="shared" si="8"/>
        <v>0</v>
      </c>
      <c r="Y11" s="53"/>
      <c r="Z11" s="53"/>
      <c r="AA11" s="92"/>
      <c r="AB11" s="93"/>
      <c r="AC11" s="92">
        <f t="shared" si="9"/>
        <v>0</v>
      </c>
      <c r="AD11" s="94">
        <f t="shared" si="10"/>
        <v>0</v>
      </c>
      <c r="AE11" s="53"/>
      <c r="AF11" s="53"/>
      <c r="AG11" s="92"/>
      <c r="AH11" s="93"/>
      <c r="AI11" s="92">
        <f t="shared" si="11"/>
        <v>0</v>
      </c>
      <c r="AJ11" s="94">
        <f t="shared" si="12"/>
        <v>0</v>
      </c>
      <c r="AK11" s="53"/>
      <c r="AL11" s="53"/>
      <c r="AM11" s="92">
        <f t="shared" si="0"/>
        <v>26270000</v>
      </c>
      <c r="AN11" s="93">
        <f t="shared" si="0"/>
        <v>0</v>
      </c>
      <c r="AO11" s="92">
        <f t="shared" si="0"/>
        <v>26270000</v>
      </c>
      <c r="AP11" s="94">
        <f t="shared" si="0"/>
        <v>26270000</v>
      </c>
      <c r="AQ11" s="53">
        <f t="shared" si="0"/>
        <v>0</v>
      </c>
      <c r="AR11" s="53">
        <f t="shared" si="0"/>
        <v>0</v>
      </c>
    </row>
    <row r="12" spans="1:44" ht="15" customHeight="1" x14ac:dyDescent="0.2">
      <c r="A12" s="85"/>
      <c r="B12" s="91" t="s">
        <v>69</v>
      </c>
      <c r="C12" s="92">
        <f>2695000+7638881</f>
        <v>10333881</v>
      </c>
      <c r="D12" s="93"/>
      <c r="E12" s="92">
        <f t="shared" si="1"/>
        <v>10333881</v>
      </c>
      <c r="F12" s="94">
        <f t="shared" si="2"/>
        <v>10333881</v>
      </c>
      <c r="G12" s="53"/>
      <c r="H12" s="53"/>
      <c r="I12" s="92"/>
      <c r="J12" s="93"/>
      <c r="K12" s="92">
        <f t="shared" si="3"/>
        <v>0</v>
      </c>
      <c r="L12" s="94">
        <f t="shared" si="4"/>
        <v>0</v>
      </c>
      <c r="M12" s="53"/>
      <c r="N12" s="53"/>
      <c r="O12" s="92"/>
      <c r="P12" s="93"/>
      <c r="Q12" s="92">
        <f t="shared" si="5"/>
        <v>0</v>
      </c>
      <c r="R12" s="94">
        <f t="shared" si="6"/>
        <v>0</v>
      </c>
      <c r="S12" s="53"/>
      <c r="T12" s="53"/>
      <c r="U12" s="92"/>
      <c r="V12" s="93"/>
      <c r="W12" s="92">
        <f t="shared" si="7"/>
        <v>0</v>
      </c>
      <c r="X12" s="94">
        <f t="shared" si="8"/>
        <v>0</v>
      </c>
      <c r="Y12" s="53"/>
      <c r="Z12" s="53"/>
      <c r="AA12" s="92"/>
      <c r="AB12" s="93"/>
      <c r="AC12" s="92">
        <f t="shared" si="9"/>
        <v>0</v>
      </c>
      <c r="AD12" s="94">
        <f t="shared" si="10"/>
        <v>0</v>
      </c>
      <c r="AE12" s="53"/>
      <c r="AF12" s="53"/>
      <c r="AG12" s="92"/>
      <c r="AH12" s="93"/>
      <c r="AI12" s="92">
        <f t="shared" si="11"/>
        <v>0</v>
      </c>
      <c r="AJ12" s="94">
        <f t="shared" si="12"/>
        <v>0</v>
      </c>
      <c r="AK12" s="53"/>
      <c r="AL12" s="53"/>
      <c r="AM12" s="92">
        <f t="shared" si="0"/>
        <v>10333881</v>
      </c>
      <c r="AN12" s="93">
        <f t="shared" si="0"/>
        <v>0</v>
      </c>
      <c r="AO12" s="92">
        <f t="shared" si="0"/>
        <v>10333881</v>
      </c>
      <c r="AP12" s="94">
        <f t="shared" si="0"/>
        <v>10333881</v>
      </c>
      <c r="AQ12" s="53">
        <f t="shared" si="0"/>
        <v>0</v>
      </c>
      <c r="AR12" s="53">
        <f t="shared" si="0"/>
        <v>0</v>
      </c>
    </row>
    <row r="13" spans="1:44" ht="15" customHeight="1" x14ac:dyDescent="0.2">
      <c r="A13" s="85"/>
      <c r="B13" s="91" t="s">
        <v>70</v>
      </c>
      <c r="C13" s="92">
        <f>'[2]4 mell'!D24</f>
        <v>121662328</v>
      </c>
      <c r="D13" s="93">
        <v>-10000000</v>
      </c>
      <c r="E13" s="92">
        <f t="shared" si="1"/>
        <v>111662328</v>
      </c>
      <c r="F13" s="94">
        <f t="shared" si="2"/>
        <v>111662328</v>
      </c>
      <c r="G13" s="53"/>
      <c r="H13" s="53"/>
      <c r="I13" s="92"/>
      <c r="J13" s="93"/>
      <c r="K13" s="92">
        <f t="shared" si="3"/>
        <v>0</v>
      </c>
      <c r="L13" s="94">
        <f t="shared" si="4"/>
        <v>0</v>
      </c>
      <c r="M13" s="53"/>
      <c r="N13" s="53"/>
      <c r="O13" s="92"/>
      <c r="P13" s="93"/>
      <c r="Q13" s="92">
        <f t="shared" si="5"/>
        <v>0</v>
      </c>
      <c r="R13" s="94">
        <f t="shared" si="6"/>
        <v>0</v>
      </c>
      <c r="S13" s="53"/>
      <c r="T13" s="53"/>
      <c r="U13" s="92">
        <v>0</v>
      </c>
      <c r="V13" s="93"/>
      <c r="W13" s="92">
        <f t="shared" si="7"/>
        <v>0</v>
      </c>
      <c r="X13" s="94">
        <f t="shared" si="8"/>
        <v>0</v>
      </c>
      <c r="Y13" s="53"/>
      <c r="Z13" s="53"/>
      <c r="AA13" s="92"/>
      <c r="AB13" s="93"/>
      <c r="AC13" s="92">
        <f t="shared" si="9"/>
        <v>0</v>
      </c>
      <c r="AD13" s="94">
        <f t="shared" si="10"/>
        <v>0</v>
      </c>
      <c r="AE13" s="53"/>
      <c r="AF13" s="53"/>
      <c r="AG13" s="92"/>
      <c r="AH13" s="93"/>
      <c r="AI13" s="92">
        <f t="shared" si="11"/>
        <v>0</v>
      </c>
      <c r="AJ13" s="94">
        <f t="shared" si="12"/>
        <v>0</v>
      </c>
      <c r="AK13" s="53"/>
      <c r="AL13" s="53"/>
      <c r="AM13" s="92">
        <f t="shared" si="0"/>
        <v>121662328</v>
      </c>
      <c r="AN13" s="93">
        <f t="shared" si="0"/>
        <v>-10000000</v>
      </c>
      <c r="AO13" s="92">
        <f t="shared" si="0"/>
        <v>111662328</v>
      </c>
      <c r="AP13" s="94">
        <f t="shared" si="0"/>
        <v>111662328</v>
      </c>
      <c r="AQ13" s="53">
        <f t="shared" si="0"/>
        <v>0</v>
      </c>
      <c r="AR13" s="53">
        <f t="shared" si="0"/>
        <v>0</v>
      </c>
    </row>
    <row r="14" spans="1:44" s="100" customFormat="1" ht="15" customHeight="1" x14ac:dyDescent="0.2">
      <c r="A14" s="95" t="s">
        <v>71</v>
      </c>
      <c r="B14" s="96" t="s">
        <v>72</v>
      </c>
      <c r="C14" s="97">
        <f>SUM(C8:C13)</f>
        <v>597121978</v>
      </c>
      <c r="D14" s="97">
        <f>SUM(D8:D13)</f>
        <v>-10000000</v>
      </c>
      <c r="E14" s="97">
        <f t="shared" si="1"/>
        <v>587121978</v>
      </c>
      <c r="F14" s="98">
        <f t="shared" si="2"/>
        <v>587121978</v>
      </c>
      <c r="G14" s="97">
        <f>SUM(G8:G13)</f>
        <v>0</v>
      </c>
      <c r="H14" s="97">
        <f>SUM(H8:H13)</f>
        <v>0</v>
      </c>
      <c r="I14" s="97">
        <f>SUM(I8:I13)</f>
        <v>169085529</v>
      </c>
      <c r="J14" s="97">
        <f>SUM(J8:J13)</f>
        <v>0</v>
      </c>
      <c r="K14" s="97">
        <f t="shared" si="3"/>
        <v>169085529</v>
      </c>
      <c r="L14" s="98">
        <f t="shared" si="4"/>
        <v>169085529</v>
      </c>
      <c r="M14" s="97">
        <f>SUM(M8:M13)</f>
        <v>0</v>
      </c>
      <c r="N14" s="97">
        <f>SUM(N8:N13)</f>
        <v>0</v>
      </c>
      <c r="O14" s="97">
        <f>SUM(O8:O13)</f>
        <v>56187759</v>
      </c>
      <c r="P14" s="97">
        <f>SUM(P8:P13)</f>
        <v>0</v>
      </c>
      <c r="Q14" s="97">
        <f t="shared" si="5"/>
        <v>56187759</v>
      </c>
      <c r="R14" s="98">
        <f t="shared" si="6"/>
        <v>56187759</v>
      </c>
      <c r="S14" s="97">
        <f>SUM(S8:S13)</f>
        <v>0</v>
      </c>
      <c r="T14" s="97">
        <f>SUM(T8:T13)</f>
        <v>0</v>
      </c>
      <c r="U14" s="97">
        <f>SUM(U8:U13)</f>
        <v>177038987</v>
      </c>
      <c r="V14" s="97">
        <f>SUM(V8:V13)</f>
        <v>0</v>
      </c>
      <c r="W14" s="97">
        <f t="shared" si="7"/>
        <v>177038987</v>
      </c>
      <c r="X14" s="98">
        <f t="shared" si="8"/>
        <v>161747807</v>
      </c>
      <c r="Y14" s="97">
        <f>SUM(Y8:Y13)</f>
        <v>15291180</v>
      </c>
      <c r="Z14" s="97">
        <f>SUM(Z8:Z13)</f>
        <v>0</v>
      </c>
      <c r="AA14" s="97">
        <f>SUM(AA8:AA13)</f>
        <v>170292463</v>
      </c>
      <c r="AB14" s="97">
        <f>SUM(AB8:AB13)</f>
        <v>0</v>
      </c>
      <c r="AC14" s="97">
        <f t="shared" si="9"/>
        <v>170292463</v>
      </c>
      <c r="AD14" s="98">
        <f t="shared" si="10"/>
        <v>158631765</v>
      </c>
      <c r="AE14" s="97">
        <f>SUM(AE8:AE13)</f>
        <v>11660698</v>
      </c>
      <c r="AF14" s="97">
        <f>SUM(AF8:AF13)</f>
        <v>0</v>
      </c>
      <c r="AG14" s="97">
        <f>SUM(AG8:AG13)</f>
        <v>340105757</v>
      </c>
      <c r="AH14" s="97">
        <f>SUM(AH8:AH13)</f>
        <v>0</v>
      </c>
      <c r="AI14" s="97">
        <f t="shared" si="11"/>
        <v>340105757</v>
      </c>
      <c r="AJ14" s="98">
        <f t="shared" si="12"/>
        <v>294822437</v>
      </c>
      <c r="AK14" s="97">
        <f>SUM(AK8:AK13)</f>
        <v>45283320</v>
      </c>
      <c r="AL14" s="97">
        <f>SUM(AL8:AL13)</f>
        <v>0</v>
      </c>
      <c r="AM14" s="97">
        <f t="shared" si="0"/>
        <v>1509832473</v>
      </c>
      <c r="AN14" s="99">
        <f t="shared" si="0"/>
        <v>-10000000</v>
      </c>
      <c r="AO14" s="97">
        <f t="shared" si="0"/>
        <v>1499832473</v>
      </c>
      <c r="AP14" s="98">
        <f t="shared" si="0"/>
        <v>1427597275</v>
      </c>
      <c r="AQ14" s="97">
        <f t="shared" si="0"/>
        <v>72235198</v>
      </c>
      <c r="AR14" s="97">
        <f t="shared" si="0"/>
        <v>0</v>
      </c>
    </row>
    <row r="15" spans="1:44" ht="15" customHeight="1" x14ac:dyDescent="0.2">
      <c r="A15" s="85"/>
      <c r="B15" s="91" t="s">
        <v>73</v>
      </c>
      <c r="C15" s="92">
        <f>600894859-10000000</f>
        <v>590894859</v>
      </c>
      <c r="D15" s="93">
        <v>92894600</v>
      </c>
      <c r="E15" s="92">
        <f t="shared" si="1"/>
        <v>683789459</v>
      </c>
      <c r="F15" s="94">
        <f t="shared" si="2"/>
        <v>683789459</v>
      </c>
      <c r="G15" s="53"/>
      <c r="H15" s="53"/>
      <c r="I15" s="92"/>
      <c r="J15" s="93"/>
      <c r="K15" s="92">
        <f t="shared" si="3"/>
        <v>0</v>
      </c>
      <c r="L15" s="94">
        <f t="shared" si="4"/>
        <v>0</v>
      </c>
      <c r="M15" s="53"/>
      <c r="N15" s="53"/>
      <c r="O15" s="92">
        <v>650000</v>
      </c>
      <c r="P15" s="93"/>
      <c r="Q15" s="92">
        <f t="shared" si="5"/>
        <v>650000</v>
      </c>
      <c r="R15" s="94">
        <f t="shared" si="6"/>
        <v>650000</v>
      </c>
      <c r="S15" s="53"/>
      <c r="T15" s="53"/>
      <c r="U15" s="92"/>
      <c r="V15" s="93"/>
      <c r="W15" s="92">
        <f t="shared" si="7"/>
        <v>0</v>
      </c>
      <c r="X15" s="94">
        <f t="shared" si="8"/>
        <v>0</v>
      </c>
      <c r="Y15" s="53"/>
      <c r="Z15" s="53"/>
      <c r="AA15" s="92"/>
      <c r="AB15" s="93"/>
      <c r="AC15" s="92">
        <f t="shared" si="9"/>
        <v>0</v>
      </c>
      <c r="AD15" s="94">
        <f t="shared" si="10"/>
        <v>0</v>
      </c>
      <c r="AE15" s="53"/>
      <c r="AF15" s="53"/>
      <c r="AG15" s="92">
        <v>3657600</v>
      </c>
      <c r="AH15" s="93"/>
      <c r="AI15" s="92">
        <f t="shared" si="11"/>
        <v>3657600</v>
      </c>
      <c r="AJ15" s="94">
        <f t="shared" si="12"/>
        <v>3657600</v>
      </c>
      <c r="AK15" s="53"/>
      <c r="AL15" s="53"/>
      <c r="AM15" s="92">
        <f t="shared" si="0"/>
        <v>595202459</v>
      </c>
      <c r="AN15" s="93">
        <f t="shared" si="0"/>
        <v>92894600</v>
      </c>
      <c r="AO15" s="92">
        <f t="shared" si="0"/>
        <v>688097059</v>
      </c>
      <c r="AP15" s="94">
        <f t="shared" si="0"/>
        <v>688097059</v>
      </c>
      <c r="AQ15" s="53">
        <f t="shared" si="0"/>
        <v>0</v>
      </c>
      <c r="AR15" s="53">
        <f t="shared" si="0"/>
        <v>0</v>
      </c>
    </row>
    <row r="16" spans="1:44" ht="15" customHeight="1" x14ac:dyDescent="0.2">
      <c r="A16" s="85"/>
      <c r="B16" s="91" t="s">
        <v>74</v>
      </c>
      <c r="C16" s="92">
        <f>96214363+10000000</f>
        <v>106214363</v>
      </c>
      <c r="D16" s="93"/>
      <c r="E16" s="92">
        <f t="shared" si="1"/>
        <v>106214363</v>
      </c>
      <c r="F16" s="94">
        <f t="shared" si="2"/>
        <v>106214363</v>
      </c>
      <c r="G16" s="53"/>
      <c r="H16" s="53"/>
      <c r="I16" s="92"/>
      <c r="J16" s="93"/>
      <c r="K16" s="92">
        <f t="shared" si="3"/>
        <v>0</v>
      </c>
      <c r="L16" s="94">
        <f t="shared" si="4"/>
        <v>0</v>
      </c>
      <c r="M16" s="53"/>
      <c r="N16" s="53"/>
      <c r="O16" s="92"/>
      <c r="P16" s="93"/>
      <c r="Q16" s="92">
        <f t="shared" si="5"/>
        <v>0</v>
      </c>
      <c r="R16" s="94">
        <f t="shared" si="6"/>
        <v>0</v>
      </c>
      <c r="S16" s="53"/>
      <c r="T16" s="53"/>
      <c r="U16" s="92"/>
      <c r="V16" s="93"/>
      <c r="W16" s="92">
        <f t="shared" si="7"/>
        <v>0</v>
      </c>
      <c r="X16" s="94">
        <f t="shared" si="8"/>
        <v>0</v>
      </c>
      <c r="Y16" s="53"/>
      <c r="Z16" s="53"/>
      <c r="AA16" s="92"/>
      <c r="AB16" s="93"/>
      <c r="AC16" s="92">
        <f t="shared" si="9"/>
        <v>0</v>
      </c>
      <c r="AD16" s="94">
        <f t="shared" si="10"/>
        <v>0</v>
      </c>
      <c r="AE16" s="53"/>
      <c r="AF16" s="53"/>
      <c r="AG16" s="92"/>
      <c r="AH16" s="93"/>
      <c r="AI16" s="92">
        <f t="shared" si="11"/>
        <v>0</v>
      </c>
      <c r="AJ16" s="94">
        <f t="shared" si="12"/>
        <v>0</v>
      </c>
      <c r="AK16" s="53"/>
      <c r="AL16" s="53"/>
      <c r="AM16" s="92">
        <f t="shared" si="0"/>
        <v>106214363</v>
      </c>
      <c r="AN16" s="93">
        <f t="shared" si="0"/>
        <v>0</v>
      </c>
      <c r="AO16" s="92">
        <f t="shared" si="0"/>
        <v>106214363</v>
      </c>
      <c r="AP16" s="94">
        <f t="shared" si="0"/>
        <v>106214363</v>
      </c>
      <c r="AQ16" s="53">
        <f t="shared" si="0"/>
        <v>0</v>
      </c>
      <c r="AR16" s="53">
        <f t="shared" si="0"/>
        <v>0</v>
      </c>
    </row>
    <row r="17" spans="1:44" ht="15" customHeight="1" x14ac:dyDescent="0.2">
      <c r="A17" s="85"/>
      <c r="B17" s="91" t="s">
        <v>75</v>
      </c>
      <c r="C17" s="92">
        <v>15180381</v>
      </c>
      <c r="D17" s="93"/>
      <c r="E17" s="92">
        <f t="shared" si="1"/>
        <v>15180381</v>
      </c>
      <c r="F17" s="94">
        <f t="shared" si="2"/>
        <v>15180381</v>
      </c>
      <c r="G17" s="53"/>
      <c r="H17" s="53"/>
      <c r="I17" s="92"/>
      <c r="J17" s="93"/>
      <c r="K17" s="92">
        <f t="shared" si="3"/>
        <v>0</v>
      </c>
      <c r="L17" s="94">
        <f t="shared" si="4"/>
        <v>0</v>
      </c>
      <c r="M17" s="53"/>
      <c r="N17" s="53"/>
      <c r="O17" s="92"/>
      <c r="P17" s="93"/>
      <c r="Q17" s="92">
        <f t="shared" si="5"/>
        <v>0</v>
      </c>
      <c r="R17" s="94">
        <f t="shared" si="6"/>
        <v>0</v>
      </c>
      <c r="S17" s="53"/>
      <c r="T17" s="53"/>
      <c r="U17" s="92"/>
      <c r="V17" s="93"/>
      <c r="W17" s="92">
        <f t="shared" si="7"/>
        <v>0</v>
      </c>
      <c r="X17" s="94">
        <f t="shared" si="8"/>
        <v>0</v>
      </c>
      <c r="Y17" s="53"/>
      <c r="Z17" s="53"/>
      <c r="AA17" s="92"/>
      <c r="AB17" s="93"/>
      <c r="AC17" s="92">
        <f t="shared" si="9"/>
        <v>0</v>
      </c>
      <c r="AD17" s="94">
        <f t="shared" si="10"/>
        <v>0</v>
      </c>
      <c r="AE17" s="53"/>
      <c r="AF17" s="53"/>
      <c r="AG17" s="92"/>
      <c r="AH17" s="93"/>
      <c r="AI17" s="92">
        <f t="shared" si="11"/>
        <v>0</v>
      </c>
      <c r="AJ17" s="94">
        <f t="shared" si="12"/>
        <v>0</v>
      </c>
      <c r="AK17" s="53"/>
      <c r="AL17" s="53"/>
      <c r="AM17" s="92">
        <f t="shared" si="0"/>
        <v>15180381</v>
      </c>
      <c r="AN17" s="93">
        <f t="shared" si="0"/>
        <v>0</v>
      </c>
      <c r="AO17" s="92">
        <f t="shared" si="0"/>
        <v>15180381</v>
      </c>
      <c r="AP17" s="94">
        <f t="shared" si="0"/>
        <v>15180381</v>
      </c>
      <c r="AQ17" s="53">
        <f t="shared" si="0"/>
        <v>0</v>
      </c>
      <c r="AR17" s="53">
        <f t="shared" si="0"/>
        <v>0</v>
      </c>
    </row>
    <row r="18" spans="1:44" s="100" customFormat="1" ht="15" customHeight="1" x14ac:dyDescent="0.2">
      <c r="A18" s="95" t="s">
        <v>76</v>
      </c>
      <c r="B18" s="96" t="s">
        <v>77</v>
      </c>
      <c r="C18" s="97">
        <f>SUM(C15:C17)</f>
        <v>712289603</v>
      </c>
      <c r="D18" s="97">
        <f>SUM(D15:D17)</f>
        <v>92894600</v>
      </c>
      <c r="E18" s="97">
        <f t="shared" si="1"/>
        <v>805184203</v>
      </c>
      <c r="F18" s="98">
        <f t="shared" si="2"/>
        <v>805184203</v>
      </c>
      <c r="G18" s="97">
        <f>SUM(G15:G17)</f>
        <v>0</v>
      </c>
      <c r="H18" s="97">
        <f>SUM(H15:H17)</f>
        <v>0</v>
      </c>
      <c r="I18" s="97">
        <f>SUM(I15:I17)</f>
        <v>0</v>
      </c>
      <c r="J18" s="97">
        <f>SUM(J15:J17)</f>
        <v>0</v>
      </c>
      <c r="K18" s="97">
        <f t="shared" si="3"/>
        <v>0</v>
      </c>
      <c r="L18" s="98">
        <f t="shared" si="4"/>
        <v>0</v>
      </c>
      <c r="M18" s="97">
        <f>SUM(M15:M17)</f>
        <v>0</v>
      </c>
      <c r="N18" s="97">
        <f>SUM(N15:N17)</f>
        <v>0</v>
      </c>
      <c r="O18" s="97">
        <f>SUM(O15:O17)</f>
        <v>650000</v>
      </c>
      <c r="P18" s="97">
        <f>SUM(P15:P17)</f>
        <v>0</v>
      </c>
      <c r="Q18" s="97">
        <f t="shared" si="5"/>
        <v>650000</v>
      </c>
      <c r="R18" s="98">
        <f t="shared" si="6"/>
        <v>650000</v>
      </c>
      <c r="S18" s="97">
        <f>SUM(S15:S17)</f>
        <v>0</v>
      </c>
      <c r="T18" s="97">
        <f>SUM(T15:T17)</f>
        <v>0</v>
      </c>
      <c r="U18" s="97">
        <f>SUM(U15:U17)</f>
        <v>0</v>
      </c>
      <c r="V18" s="97">
        <f>SUM(V15:V17)</f>
        <v>0</v>
      </c>
      <c r="W18" s="97">
        <f t="shared" si="7"/>
        <v>0</v>
      </c>
      <c r="X18" s="98">
        <f t="shared" si="8"/>
        <v>0</v>
      </c>
      <c r="Y18" s="97">
        <f>SUM(Y15:Y17)</f>
        <v>0</v>
      </c>
      <c r="Z18" s="97">
        <f>SUM(Z15:Z17)</f>
        <v>0</v>
      </c>
      <c r="AA18" s="97">
        <f>SUM(AA15:AA17)</f>
        <v>0</v>
      </c>
      <c r="AB18" s="97">
        <f>SUM(AB15:AB17)</f>
        <v>0</v>
      </c>
      <c r="AC18" s="97">
        <f t="shared" si="9"/>
        <v>0</v>
      </c>
      <c r="AD18" s="98">
        <f t="shared" si="10"/>
        <v>0</v>
      </c>
      <c r="AE18" s="97">
        <f>SUM(AE15:AE17)</f>
        <v>0</v>
      </c>
      <c r="AF18" s="97">
        <f>SUM(AF15:AF17)</f>
        <v>0</v>
      </c>
      <c r="AG18" s="97">
        <f>SUM(AG15:AG17)</f>
        <v>3657600</v>
      </c>
      <c r="AH18" s="97">
        <f>SUM(AH15:AH17)</f>
        <v>0</v>
      </c>
      <c r="AI18" s="97">
        <f t="shared" si="11"/>
        <v>3657600</v>
      </c>
      <c r="AJ18" s="98">
        <f t="shared" si="12"/>
        <v>3657600</v>
      </c>
      <c r="AK18" s="97">
        <f>SUM(AK15:AK17)</f>
        <v>0</v>
      </c>
      <c r="AL18" s="97">
        <f>SUM(AL15:AL17)</f>
        <v>0</v>
      </c>
      <c r="AM18" s="97">
        <f t="shared" si="0"/>
        <v>716597203</v>
      </c>
      <c r="AN18" s="99">
        <f t="shared" si="0"/>
        <v>92894600</v>
      </c>
      <c r="AO18" s="97">
        <f t="shared" si="0"/>
        <v>809491803</v>
      </c>
      <c r="AP18" s="98">
        <f t="shared" si="0"/>
        <v>809491803</v>
      </c>
      <c r="AQ18" s="97">
        <f t="shared" si="0"/>
        <v>0</v>
      </c>
      <c r="AR18" s="97">
        <f t="shared" si="0"/>
        <v>0</v>
      </c>
    </row>
    <row r="19" spans="1:44" s="106" customFormat="1" ht="15" customHeight="1" x14ac:dyDescent="0.2">
      <c r="A19" s="101"/>
      <c r="B19" s="102" t="s">
        <v>78</v>
      </c>
      <c r="C19" s="103">
        <f>C14+C18</f>
        <v>1309411581</v>
      </c>
      <c r="D19" s="103">
        <f>D14+D18</f>
        <v>82894600</v>
      </c>
      <c r="E19" s="103">
        <f t="shared" si="1"/>
        <v>1392306181</v>
      </c>
      <c r="F19" s="104">
        <f t="shared" si="2"/>
        <v>1392306181</v>
      </c>
      <c r="G19" s="103">
        <f>G14+G18</f>
        <v>0</v>
      </c>
      <c r="H19" s="103">
        <f>H14+H18</f>
        <v>0</v>
      </c>
      <c r="I19" s="103">
        <f>I14+I18</f>
        <v>169085529</v>
      </c>
      <c r="J19" s="103">
        <f>J14+J18</f>
        <v>0</v>
      </c>
      <c r="K19" s="103">
        <f t="shared" si="3"/>
        <v>169085529</v>
      </c>
      <c r="L19" s="104">
        <f t="shared" si="4"/>
        <v>169085529</v>
      </c>
      <c r="M19" s="103">
        <f>M14+M18</f>
        <v>0</v>
      </c>
      <c r="N19" s="103">
        <f>N14+N18</f>
        <v>0</v>
      </c>
      <c r="O19" s="103">
        <f>O14+O18</f>
        <v>56837759</v>
      </c>
      <c r="P19" s="103">
        <f>P14+P18</f>
        <v>0</v>
      </c>
      <c r="Q19" s="103">
        <f t="shared" si="5"/>
        <v>56837759</v>
      </c>
      <c r="R19" s="104">
        <f t="shared" si="6"/>
        <v>56837759</v>
      </c>
      <c r="S19" s="103">
        <f>S14+S18</f>
        <v>0</v>
      </c>
      <c r="T19" s="103">
        <f>T14+T18</f>
        <v>0</v>
      </c>
      <c r="U19" s="103">
        <f>U14+U18</f>
        <v>177038987</v>
      </c>
      <c r="V19" s="103">
        <f>V14+V18</f>
        <v>0</v>
      </c>
      <c r="W19" s="103">
        <f t="shared" si="7"/>
        <v>177038987</v>
      </c>
      <c r="X19" s="104">
        <f t="shared" si="8"/>
        <v>161747807</v>
      </c>
      <c r="Y19" s="103">
        <f>Y14+Y18</f>
        <v>15291180</v>
      </c>
      <c r="Z19" s="103">
        <f>Z14+Z18</f>
        <v>0</v>
      </c>
      <c r="AA19" s="103">
        <f>AA14+AA18</f>
        <v>170292463</v>
      </c>
      <c r="AB19" s="103">
        <f>AB14+AB18</f>
        <v>0</v>
      </c>
      <c r="AC19" s="103">
        <f t="shared" si="9"/>
        <v>170292463</v>
      </c>
      <c r="AD19" s="104">
        <f t="shared" si="10"/>
        <v>158631765</v>
      </c>
      <c r="AE19" s="103">
        <f>AE14+AE18</f>
        <v>11660698</v>
      </c>
      <c r="AF19" s="103">
        <f>AF14+AF18</f>
        <v>0</v>
      </c>
      <c r="AG19" s="103">
        <f>AG14+AG18</f>
        <v>343763357</v>
      </c>
      <c r="AH19" s="103">
        <f>AH14+AH18</f>
        <v>0</v>
      </c>
      <c r="AI19" s="103">
        <f t="shared" si="11"/>
        <v>343763357</v>
      </c>
      <c r="AJ19" s="104">
        <f t="shared" si="12"/>
        <v>298480037</v>
      </c>
      <c r="AK19" s="103">
        <f>AK14+AK18</f>
        <v>45283320</v>
      </c>
      <c r="AL19" s="103">
        <f>AL14+AL18</f>
        <v>0</v>
      </c>
      <c r="AM19" s="103">
        <f t="shared" si="0"/>
        <v>2226429676</v>
      </c>
      <c r="AN19" s="105">
        <f t="shared" si="0"/>
        <v>82894600</v>
      </c>
      <c r="AO19" s="103">
        <f t="shared" si="0"/>
        <v>2309324276</v>
      </c>
      <c r="AP19" s="104">
        <f t="shared" si="0"/>
        <v>2237089078</v>
      </c>
      <c r="AQ19" s="103">
        <f t="shared" si="0"/>
        <v>72235198</v>
      </c>
      <c r="AR19" s="103">
        <f t="shared" si="0"/>
        <v>0</v>
      </c>
    </row>
    <row r="20" spans="1:44" s="37" customFormat="1" ht="15" customHeight="1" x14ac:dyDescent="0.2">
      <c r="A20" s="107"/>
      <c r="B20" s="86" t="s">
        <v>79</v>
      </c>
      <c r="C20" s="87"/>
      <c r="D20" s="88"/>
      <c r="E20" s="87">
        <f t="shared" si="1"/>
        <v>0</v>
      </c>
      <c r="F20" s="108">
        <f t="shared" si="2"/>
        <v>0</v>
      </c>
      <c r="G20" s="58"/>
      <c r="H20" s="58"/>
      <c r="I20" s="87"/>
      <c r="J20" s="88"/>
      <c r="K20" s="87">
        <f t="shared" si="3"/>
        <v>0</v>
      </c>
      <c r="L20" s="108">
        <f t="shared" si="4"/>
        <v>0</v>
      </c>
      <c r="M20" s="58"/>
      <c r="N20" s="58"/>
      <c r="O20" s="87"/>
      <c r="P20" s="88"/>
      <c r="Q20" s="87">
        <f t="shared" si="5"/>
        <v>0</v>
      </c>
      <c r="R20" s="108">
        <f t="shared" si="6"/>
        <v>0</v>
      </c>
      <c r="S20" s="58"/>
      <c r="T20" s="58"/>
      <c r="U20" s="87"/>
      <c r="V20" s="88"/>
      <c r="W20" s="87">
        <f t="shared" si="7"/>
        <v>0</v>
      </c>
      <c r="X20" s="108">
        <f t="shared" si="8"/>
        <v>0</v>
      </c>
      <c r="Y20" s="58"/>
      <c r="Z20" s="58"/>
      <c r="AA20" s="87"/>
      <c r="AB20" s="88"/>
      <c r="AC20" s="87">
        <f t="shared" si="9"/>
        <v>0</v>
      </c>
      <c r="AD20" s="108">
        <f t="shared" si="10"/>
        <v>0</v>
      </c>
      <c r="AE20" s="58"/>
      <c r="AF20" s="58"/>
      <c r="AG20" s="87"/>
      <c r="AH20" s="88"/>
      <c r="AI20" s="87">
        <f t="shared" si="11"/>
        <v>0</v>
      </c>
      <c r="AJ20" s="108">
        <f t="shared" si="12"/>
        <v>0</v>
      </c>
      <c r="AK20" s="58"/>
      <c r="AL20" s="58"/>
      <c r="AM20" s="58">
        <f t="shared" si="0"/>
        <v>0</v>
      </c>
      <c r="AN20" s="109">
        <f t="shared" si="0"/>
        <v>0</v>
      </c>
      <c r="AO20" s="87">
        <f t="shared" si="0"/>
        <v>0</v>
      </c>
      <c r="AP20" s="110">
        <f t="shared" si="0"/>
        <v>0</v>
      </c>
      <c r="AQ20" s="58">
        <f t="shared" si="0"/>
        <v>0</v>
      </c>
      <c r="AR20" s="58">
        <f t="shared" si="0"/>
        <v>0</v>
      </c>
    </row>
    <row r="21" spans="1:44" ht="15" customHeight="1" x14ac:dyDescent="0.2">
      <c r="A21" s="85"/>
      <c r="B21" s="91" t="s">
        <v>80</v>
      </c>
      <c r="C21" s="92">
        <v>515807640</v>
      </c>
      <c r="D21" s="93"/>
      <c r="E21" s="92">
        <f t="shared" si="1"/>
        <v>515807640</v>
      </c>
      <c r="F21" s="94">
        <f t="shared" si="2"/>
        <v>515807640</v>
      </c>
      <c r="G21" s="53"/>
      <c r="H21" s="53">
        <v>0</v>
      </c>
      <c r="I21" s="92"/>
      <c r="J21" s="93"/>
      <c r="K21" s="92">
        <f t="shared" si="3"/>
        <v>0</v>
      </c>
      <c r="L21" s="94">
        <f t="shared" si="4"/>
        <v>0</v>
      </c>
      <c r="M21" s="53"/>
      <c r="N21" s="53"/>
      <c r="O21" s="92">
        <v>0</v>
      </c>
      <c r="P21" s="93"/>
      <c r="Q21" s="92">
        <f t="shared" si="5"/>
        <v>0</v>
      </c>
      <c r="R21" s="94">
        <f t="shared" si="6"/>
        <v>0</v>
      </c>
      <c r="S21" s="53"/>
      <c r="T21" s="53"/>
      <c r="U21" s="92"/>
      <c r="V21" s="93"/>
      <c r="W21" s="92">
        <f t="shared" si="7"/>
        <v>0</v>
      </c>
      <c r="X21" s="94">
        <f t="shared" si="8"/>
        <v>0</v>
      </c>
      <c r="Y21" s="53"/>
      <c r="Z21" s="53"/>
      <c r="AA21" s="92"/>
      <c r="AB21" s="93"/>
      <c r="AC21" s="92">
        <f t="shared" si="9"/>
        <v>0</v>
      </c>
      <c r="AD21" s="94">
        <f t="shared" si="10"/>
        <v>0</v>
      </c>
      <c r="AE21" s="53"/>
      <c r="AF21" s="53"/>
      <c r="AG21" s="92">
        <v>0</v>
      </c>
      <c r="AH21" s="93"/>
      <c r="AI21" s="92">
        <f t="shared" si="11"/>
        <v>0</v>
      </c>
      <c r="AJ21" s="94">
        <f t="shared" si="12"/>
        <v>0</v>
      </c>
      <c r="AK21" s="53"/>
      <c r="AL21" s="53"/>
      <c r="AM21" s="92">
        <f t="shared" si="0"/>
        <v>515807640</v>
      </c>
      <c r="AN21" s="93">
        <f t="shared" si="0"/>
        <v>0</v>
      </c>
      <c r="AO21" s="92">
        <f t="shared" si="0"/>
        <v>515807640</v>
      </c>
      <c r="AP21" s="94">
        <f t="shared" si="0"/>
        <v>515807640</v>
      </c>
      <c r="AQ21" s="53">
        <f t="shared" si="0"/>
        <v>0</v>
      </c>
      <c r="AR21" s="53">
        <f t="shared" si="0"/>
        <v>0</v>
      </c>
    </row>
    <row r="22" spans="1:44" ht="15" customHeight="1" x14ac:dyDescent="0.2">
      <c r="A22" s="85"/>
      <c r="B22" s="91" t="s">
        <v>81</v>
      </c>
      <c r="C22" s="92">
        <v>350131405</v>
      </c>
      <c r="D22" s="93"/>
      <c r="E22" s="92">
        <f t="shared" si="1"/>
        <v>350131405</v>
      </c>
      <c r="F22" s="94">
        <f t="shared" si="2"/>
        <v>350131405</v>
      </c>
      <c r="G22" s="53"/>
      <c r="H22" s="53"/>
      <c r="I22" s="92">
        <v>250000</v>
      </c>
      <c r="J22" s="93"/>
      <c r="K22" s="92">
        <f t="shared" si="3"/>
        <v>250000</v>
      </c>
      <c r="L22" s="94">
        <f t="shared" si="4"/>
        <v>250000</v>
      </c>
      <c r="M22" s="53"/>
      <c r="N22" s="53"/>
      <c r="O22" s="92">
        <v>0</v>
      </c>
      <c r="P22" s="93"/>
      <c r="Q22" s="92">
        <f t="shared" si="5"/>
        <v>0</v>
      </c>
      <c r="R22" s="94">
        <f t="shared" si="6"/>
        <v>0</v>
      </c>
      <c r="S22" s="53"/>
      <c r="T22" s="53"/>
      <c r="U22" s="92"/>
      <c r="V22" s="93"/>
      <c r="W22" s="92">
        <f t="shared" si="7"/>
        <v>0</v>
      </c>
      <c r="X22" s="94">
        <f t="shared" si="8"/>
        <v>0</v>
      </c>
      <c r="Y22" s="53"/>
      <c r="Z22" s="53"/>
      <c r="AA22" s="92"/>
      <c r="AB22" s="93"/>
      <c r="AC22" s="92">
        <f t="shared" si="9"/>
        <v>0</v>
      </c>
      <c r="AD22" s="94">
        <f t="shared" si="10"/>
        <v>0</v>
      </c>
      <c r="AE22" s="53"/>
      <c r="AF22" s="53"/>
      <c r="AG22" s="92">
        <v>0</v>
      </c>
      <c r="AH22" s="93"/>
      <c r="AI22" s="92">
        <f t="shared" si="11"/>
        <v>0</v>
      </c>
      <c r="AJ22" s="94">
        <f t="shared" si="12"/>
        <v>0</v>
      </c>
      <c r="AK22" s="53"/>
      <c r="AL22" s="53"/>
      <c r="AM22" s="92">
        <f t="shared" si="0"/>
        <v>350381405</v>
      </c>
      <c r="AN22" s="93">
        <f t="shared" si="0"/>
        <v>0</v>
      </c>
      <c r="AO22" s="92">
        <f t="shared" si="0"/>
        <v>350381405</v>
      </c>
      <c r="AP22" s="94">
        <f t="shared" si="0"/>
        <v>350381405</v>
      </c>
      <c r="AQ22" s="53">
        <f t="shared" si="0"/>
        <v>0</v>
      </c>
      <c r="AR22" s="53">
        <f t="shared" si="0"/>
        <v>0</v>
      </c>
    </row>
    <row r="23" spans="1:44" ht="15" customHeight="1" x14ac:dyDescent="0.2">
      <c r="A23" s="85"/>
      <c r="B23" s="91" t="s">
        <v>82</v>
      </c>
      <c r="C23" s="92">
        <v>279811770</v>
      </c>
      <c r="D23" s="93"/>
      <c r="E23" s="92">
        <f t="shared" si="1"/>
        <v>279811770</v>
      </c>
      <c r="F23" s="94">
        <f t="shared" si="2"/>
        <v>279811770</v>
      </c>
      <c r="G23" s="53"/>
      <c r="H23" s="53"/>
      <c r="I23" s="92">
        <v>17670000</v>
      </c>
      <c r="J23" s="93"/>
      <c r="K23" s="92">
        <f t="shared" si="3"/>
        <v>17670000</v>
      </c>
      <c r="L23" s="94">
        <f t="shared" si="4"/>
        <v>17670000</v>
      </c>
      <c r="M23" s="53"/>
      <c r="N23" s="53"/>
      <c r="O23" s="92">
        <v>1342188</v>
      </c>
      <c r="P23" s="93"/>
      <c r="Q23" s="92">
        <f t="shared" si="5"/>
        <v>1342188</v>
      </c>
      <c r="R23" s="94">
        <f t="shared" si="6"/>
        <v>1342188</v>
      </c>
      <c r="S23" s="53"/>
      <c r="T23" s="53"/>
      <c r="U23" s="92">
        <v>1073750</v>
      </c>
      <c r="V23" s="93"/>
      <c r="W23" s="92">
        <f t="shared" si="7"/>
        <v>1073750</v>
      </c>
      <c r="X23" s="94">
        <f t="shared" si="8"/>
        <v>1073750</v>
      </c>
      <c r="Y23" s="53"/>
      <c r="Z23" s="53"/>
      <c r="AA23" s="92">
        <v>1610622</v>
      </c>
      <c r="AB23" s="93"/>
      <c r="AC23" s="92">
        <f t="shared" si="9"/>
        <v>1610622</v>
      </c>
      <c r="AD23" s="94">
        <f t="shared" si="10"/>
        <v>1610622</v>
      </c>
      <c r="AE23" s="53"/>
      <c r="AF23" s="53"/>
      <c r="AG23" s="92">
        <v>9382259</v>
      </c>
      <c r="AH23" s="93"/>
      <c r="AI23" s="92">
        <f t="shared" si="11"/>
        <v>9382259</v>
      </c>
      <c r="AJ23" s="94">
        <f t="shared" si="12"/>
        <v>0</v>
      </c>
      <c r="AK23" s="53">
        <v>9382259</v>
      </c>
      <c r="AL23" s="53"/>
      <c r="AM23" s="92">
        <f t="shared" si="0"/>
        <v>310890589</v>
      </c>
      <c r="AN23" s="93">
        <f t="shared" si="0"/>
        <v>0</v>
      </c>
      <c r="AO23" s="92">
        <f t="shared" si="0"/>
        <v>310890589</v>
      </c>
      <c r="AP23" s="94">
        <f t="shared" si="0"/>
        <v>301508330</v>
      </c>
      <c r="AQ23" s="53">
        <f t="shared" si="0"/>
        <v>9382259</v>
      </c>
      <c r="AR23" s="53">
        <f t="shared" si="0"/>
        <v>0</v>
      </c>
    </row>
    <row r="24" spans="1:44" ht="15" customHeight="1" x14ac:dyDescent="0.2">
      <c r="A24" s="85"/>
      <c r="B24" s="91" t="s">
        <v>83</v>
      </c>
      <c r="C24" s="92">
        <v>2531000</v>
      </c>
      <c r="D24" s="93"/>
      <c r="E24" s="92">
        <f t="shared" si="1"/>
        <v>2531000</v>
      </c>
      <c r="F24" s="94">
        <f t="shared" si="2"/>
        <v>2531000</v>
      </c>
      <c r="G24" s="53"/>
      <c r="H24" s="53"/>
      <c r="I24" s="92"/>
      <c r="J24" s="93"/>
      <c r="K24" s="92">
        <f t="shared" si="3"/>
        <v>0</v>
      </c>
      <c r="L24" s="94">
        <f t="shared" si="4"/>
        <v>0</v>
      </c>
      <c r="M24" s="53"/>
      <c r="N24" s="53"/>
      <c r="O24" s="92"/>
      <c r="P24" s="93"/>
      <c r="Q24" s="92">
        <f t="shared" si="5"/>
        <v>0</v>
      </c>
      <c r="R24" s="94">
        <f t="shared" si="6"/>
        <v>0</v>
      </c>
      <c r="S24" s="53"/>
      <c r="T24" s="53"/>
      <c r="U24" s="92"/>
      <c r="V24" s="93"/>
      <c r="W24" s="92">
        <f t="shared" si="7"/>
        <v>0</v>
      </c>
      <c r="X24" s="94">
        <f t="shared" si="8"/>
        <v>0</v>
      </c>
      <c r="Y24" s="53"/>
      <c r="Z24" s="53"/>
      <c r="AA24" s="92"/>
      <c r="AB24" s="93"/>
      <c r="AC24" s="92">
        <f t="shared" si="9"/>
        <v>0</v>
      </c>
      <c r="AD24" s="94">
        <f t="shared" si="10"/>
        <v>0</v>
      </c>
      <c r="AE24" s="53"/>
      <c r="AF24" s="53"/>
      <c r="AG24" s="92"/>
      <c r="AH24" s="93"/>
      <c r="AI24" s="92">
        <f t="shared" si="11"/>
        <v>0</v>
      </c>
      <c r="AJ24" s="94">
        <f t="shared" si="12"/>
        <v>0</v>
      </c>
      <c r="AK24" s="53"/>
      <c r="AL24" s="53"/>
      <c r="AM24" s="92">
        <f t="shared" ref="AM24:AR56" si="13">AG24+AA24+U24+O24+I24+C24</f>
        <v>2531000</v>
      </c>
      <c r="AN24" s="93">
        <f t="shared" si="13"/>
        <v>0</v>
      </c>
      <c r="AO24" s="92">
        <f t="shared" si="13"/>
        <v>2531000</v>
      </c>
      <c r="AP24" s="94">
        <f t="shared" si="13"/>
        <v>2531000</v>
      </c>
      <c r="AQ24" s="53">
        <f t="shared" si="13"/>
        <v>0</v>
      </c>
      <c r="AR24" s="53">
        <f t="shared" si="13"/>
        <v>0</v>
      </c>
    </row>
    <row r="25" spans="1:44" ht="15" customHeight="1" x14ac:dyDescent="0.2">
      <c r="A25" s="85"/>
      <c r="B25" s="91" t="s">
        <v>84</v>
      </c>
      <c r="C25" s="92">
        <v>36492219</v>
      </c>
      <c r="D25" s="93"/>
      <c r="E25" s="92">
        <f t="shared" si="1"/>
        <v>36492219</v>
      </c>
      <c r="F25" s="94">
        <f t="shared" si="2"/>
        <v>36492219</v>
      </c>
      <c r="G25" s="53"/>
      <c r="H25" s="53"/>
      <c r="I25" s="92">
        <v>15664000</v>
      </c>
      <c r="J25" s="93"/>
      <c r="K25" s="92">
        <f t="shared" si="3"/>
        <v>15664000</v>
      </c>
      <c r="L25" s="94">
        <f t="shared" si="4"/>
        <v>15664000</v>
      </c>
      <c r="M25" s="53"/>
      <c r="N25" s="53"/>
      <c r="O25" s="92">
        <v>5831353</v>
      </c>
      <c r="P25" s="93"/>
      <c r="Q25" s="92">
        <f t="shared" si="5"/>
        <v>5831353</v>
      </c>
      <c r="R25" s="94">
        <f t="shared" si="6"/>
        <v>5831353</v>
      </c>
      <c r="S25" s="53"/>
      <c r="T25" s="53"/>
      <c r="U25" s="92">
        <v>66431483</v>
      </c>
      <c r="V25" s="93"/>
      <c r="W25" s="92">
        <f t="shared" si="7"/>
        <v>66431483</v>
      </c>
      <c r="X25" s="94">
        <f t="shared" si="8"/>
        <v>66431483</v>
      </c>
      <c r="Y25" s="53"/>
      <c r="Z25" s="53"/>
      <c r="AA25" s="92">
        <v>5296782</v>
      </c>
      <c r="AB25" s="93"/>
      <c r="AC25" s="92">
        <f t="shared" si="9"/>
        <v>5296782</v>
      </c>
      <c r="AD25" s="94">
        <f t="shared" si="10"/>
        <v>4658502</v>
      </c>
      <c r="AE25" s="53">
        <v>638280</v>
      </c>
      <c r="AF25" s="53"/>
      <c r="AG25" s="92">
        <v>137827903</v>
      </c>
      <c r="AH25" s="93"/>
      <c r="AI25" s="92">
        <f t="shared" si="11"/>
        <v>137827903</v>
      </c>
      <c r="AJ25" s="94">
        <f t="shared" si="12"/>
        <v>92277353</v>
      </c>
      <c r="AK25" s="53">
        <v>45550550</v>
      </c>
      <c r="AL25" s="53"/>
      <c r="AM25" s="92">
        <f t="shared" si="13"/>
        <v>267543740</v>
      </c>
      <c r="AN25" s="93">
        <f t="shared" si="13"/>
        <v>0</v>
      </c>
      <c r="AO25" s="92">
        <f t="shared" si="13"/>
        <v>267543740</v>
      </c>
      <c r="AP25" s="94">
        <f t="shared" si="13"/>
        <v>221354910</v>
      </c>
      <c r="AQ25" s="53">
        <f t="shared" si="13"/>
        <v>46188830</v>
      </c>
      <c r="AR25" s="53">
        <f t="shared" si="13"/>
        <v>0</v>
      </c>
    </row>
    <row r="26" spans="1:44" s="100" customFormat="1" ht="15" customHeight="1" x14ac:dyDescent="0.2">
      <c r="A26" s="95" t="s">
        <v>85</v>
      </c>
      <c r="B26" s="96" t="s">
        <v>86</v>
      </c>
      <c r="C26" s="97">
        <f>SUM(C21:C25)</f>
        <v>1184774034</v>
      </c>
      <c r="D26" s="97">
        <f>SUM(D21:D25)</f>
        <v>0</v>
      </c>
      <c r="E26" s="97">
        <f>C26+D26</f>
        <v>1184774034</v>
      </c>
      <c r="F26" s="98">
        <f t="shared" si="2"/>
        <v>1184774034</v>
      </c>
      <c r="G26" s="97">
        <f>SUM(G21:G25)</f>
        <v>0</v>
      </c>
      <c r="H26" s="97">
        <f>SUM(H21:H25)</f>
        <v>0</v>
      </c>
      <c r="I26" s="97">
        <f>SUM(I21:I25)</f>
        <v>33584000</v>
      </c>
      <c r="J26" s="97">
        <f>SUM(J21:J25)</f>
        <v>0</v>
      </c>
      <c r="K26" s="97">
        <f t="shared" si="3"/>
        <v>33584000</v>
      </c>
      <c r="L26" s="98">
        <f t="shared" si="4"/>
        <v>33584000</v>
      </c>
      <c r="M26" s="97">
        <f>SUM(M21:M25)</f>
        <v>0</v>
      </c>
      <c r="N26" s="97">
        <f>SUM(N21:N25)</f>
        <v>0</v>
      </c>
      <c r="O26" s="97">
        <f>SUM(O21:O25)</f>
        <v>7173541</v>
      </c>
      <c r="P26" s="97">
        <f>SUM(P21:P25)</f>
        <v>0</v>
      </c>
      <c r="Q26" s="97">
        <f t="shared" si="5"/>
        <v>7173541</v>
      </c>
      <c r="R26" s="98">
        <f t="shared" si="6"/>
        <v>7173541</v>
      </c>
      <c r="S26" s="97">
        <f>SUM(S21:S25)</f>
        <v>0</v>
      </c>
      <c r="T26" s="97">
        <f>SUM(T21:T25)</f>
        <v>0</v>
      </c>
      <c r="U26" s="97">
        <f>SUM(U21:U25)</f>
        <v>67505233</v>
      </c>
      <c r="V26" s="97">
        <f>SUM(V21:V25)</f>
        <v>0</v>
      </c>
      <c r="W26" s="97">
        <f t="shared" si="7"/>
        <v>67505233</v>
      </c>
      <c r="X26" s="98">
        <f t="shared" si="8"/>
        <v>67505233</v>
      </c>
      <c r="Y26" s="97">
        <f>SUM(Y21:Y25)</f>
        <v>0</v>
      </c>
      <c r="Z26" s="97">
        <f>SUM(Z21:Z25)</f>
        <v>0</v>
      </c>
      <c r="AA26" s="97">
        <f>SUM(AA21:AA25)</f>
        <v>6907404</v>
      </c>
      <c r="AB26" s="97">
        <f>SUM(AB21:AB25)</f>
        <v>0</v>
      </c>
      <c r="AC26" s="97">
        <f t="shared" si="9"/>
        <v>6907404</v>
      </c>
      <c r="AD26" s="98">
        <f t="shared" si="10"/>
        <v>6269124</v>
      </c>
      <c r="AE26" s="97">
        <f>SUM(AE21:AE25)</f>
        <v>638280</v>
      </c>
      <c r="AF26" s="97">
        <f>SUM(AF21:AF25)</f>
        <v>0</v>
      </c>
      <c r="AG26" s="97">
        <f>SUM(AG21:AG25)</f>
        <v>147210162</v>
      </c>
      <c r="AH26" s="97">
        <f>SUM(AH21:AH25)</f>
        <v>0</v>
      </c>
      <c r="AI26" s="97">
        <f t="shared" si="11"/>
        <v>147210162</v>
      </c>
      <c r="AJ26" s="98">
        <f t="shared" si="12"/>
        <v>92277353</v>
      </c>
      <c r="AK26" s="97">
        <f>SUM(AK21:AK25)</f>
        <v>54932809</v>
      </c>
      <c r="AL26" s="97">
        <f>SUM(AL21:AL25)</f>
        <v>0</v>
      </c>
      <c r="AM26" s="97">
        <f>AG26+AA26+U26+O26+I26+C26</f>
        <v>1447154374</v>
      </c>
      <c r="AN26" s="99">
        <f>AH26+AB26+V26+P26+J26+D26</f>
        <v>0</v>
      </c>
      <c r="AO26" s="97">
        <f t="shared" si="13"/>
        <v>1447154374</v>
      </c>
      <c r="AP26" s="98">
        <f t="shared" si="13"/>
        <v>1391583285</v>
      </c>
      <c r="AQ26" s="97">
        <f t="shared" si="13"/>
        <v>55571089</v>
      </c>
      <c r="AR26" s="97">
        <f t="shared" si="13"/>
        <v>0</v>
      </c>
    </row>
    <row r="27" spans="1:44" ht="15" customHeight="1" x14ac:dyDescent="0.2">
      <c r="A27" s="85"/>
      <c r="B27" s="91" t="s">
        <v>87</v>
      </c>
      <c r="C27" s="92">
        <v>408228</v>
      </c>
      <c r="D27" s="93"/>
      <c r="E27" s="92">
        <f t="shared" si="1"/>
        <v>408228</v>
      </c>
      <c r="F27" s="94">
        <f t="shared" si="2"/>
        <v>408228</v>
      </c>
      <c r="G27" s="53"/>
      <c r="H27" s="53"/>
      <c r="I27" s="92"/>
      <c r="J27" s="93"/>
      <c r="K27" s="92">
        <f t="shared" si="3"/>
        <v>0</v>
      </c>
      <c r="L27" s="94">
        <f t="shared" si="4"/>
        <v>0</v>
      </c>
      <c r="M27" s="53"/>
      <c r="N27" s="53"/>
      <c r="O27" s="92">
        <v>0</v>
      </c>
      <c r="P27" s="93"/>
      <c r="Q27" s="92">
        <f t="shared" si="5"/>
        <v>0</v>
      </c>
      <c r="R27" s="94">
        <f t="shared" si="6"/>
        <v>0</v>
      </c>
      <c r="S27" s="53"/>
      <c r="T27" s="53"/>
      <c r="U27" s="92">
        <v>0</v>
      </c>
      <c r="V27" s="93"/>
      <c r="W27" s="92">
        <f t="shared" si="7"/>
        <v>0</v>
      </c>
      <c r="X27" s="94">
        <f t="shared" si="8"/>
        <v>0</v>
      </c>
      <c r="Y27" s="53"/>
      <c r="Z27" s="53"/>
      <c r="AA27" s="92">
        <v>0</v>
      </c>
      <c r="AB27" s="93"/>
      <c r="AC27" s="92">
        <f t="shared" si="9"/>
        <v>0</v>
      </c>
      <c r="AD27" s="94">
        <f t="shared" si="10"/>
        <v>0</v>
      </c>
      <c r="AE27" s="53"/>
      <c r="AF27" s="53"/>
      <c r="AG27" s="92">
        <v>0</v>
      </c>
      <c r="AH27" s="93"/>
      <c r="AI27" s="92">
        <f t="shared" si="11"/>
        <v>0</v>
      </c>
      <c r="AJ27" s="94">
        <f t="shared" si="12"/>
        <v>0</v>
      </c>
      <c r="AK27" s="53"/>
      <c r="AL27" s="53"/>
      <c r="AM27" s="92">
        <f t="shared" si="13"/>
        <v>408228</v>
      </c>
      <c r="AN27" s="93">
        <f t="shared" si="13"/>
        <v>0</v>
      </c>
      <c r="AO27" s="92">
        <f t="shared" si="13"/>
        <v>408228</v>
      </c>
      <c r="AP27" s="94">
        <f t="shared" si="13"/>
        <v>408228</v>
      </c>
      <c r="AQ27" s="53">
        <f t="shared" si="13"/>
        <v>0</v>
      </c>
      <c r="AR27" s="53">
        <f t="shared" si="13"/>
        <v>0</v>
      </c>
    </row>
    <row r="28" spans="1:44" ht="15" customHeight="1" x14ac:dyDescent="0.2">
      <c r="A28" s="85"/>
      <c r="B28" s="91" t="s">
        <v>88</v>
      </c>
      <c r="C28" s="92">
        <v>63654623</v>
      </c>
      <c r="D28" s="93"/>
      <c r="E28" s="92">
        <f t="shared" si="1"/>
        <v>63654623</v>
      </c>
      <c r="F28" s="94">
        <f t="shared" si="2"/>
        <v>63654623</v>
      </c>
      <c r="G28" s="53"/>
      <c r="H28" s="53"/>
      <c r="I28" s="92"/>
      <c r="J28" s="93"/>
      <c r="K28" s="92">
        <f t="shared" si="3"/>
        <v>0</v>
      </c>
      <c r="L28" s="94">
        <f t="shared" si="4"/>
        <v>0</v>
      </c>
      <c r="M28" s="53"/>
      <c r="N28" s="53"/>
      <c r="O28" s="92">
        <v>0</v>
      </c>
      <c r="P28" s="93"/>
      <c r="Q28" s="92">
        <f t="shared" si="5"/>
        <v>0</v>
      </c>
      <c r="R28" s="94">
        <f t="shared" si="6"/>
        <v>0</v>
      </c>
      <c r="S28" s="53"/>
      <c r="T28" s="53"/>
      <c r="U28" s="92">
        <v>0</v>
      </c>
      <c r="V28" s="93"/>
      <c r="W28" s="92">
        <f t="shared" si="7"/>
        <v>0</v>
      </c>
      <c r="X28" s="94">
        <f t="shared" si="8"/>
        <v>0</v>
      </c>
      <c r="Y28" s="53"/>
      <c r="Z28" s="53"/>
      <c r="AA28" s="92">
        <v>0</v>
      </c>
      <c r="AB28" s="93"/>
      <c r="AC28" s="92">
        <f t="shared" si="9"/>
        <v>0</v>
      </c>
      <c r="AD28" s="94">
        <f t="shared" si="10"/>
        <v>0</v>
      </c>
      <c r="AE28" s="53"/>
      <c r="AF28" s="53"/>
      <c r="AG28" s="92">
        <v>0</v>
      </c>
      <c r="AH28" s="93"/>
      <c r="AI28" s="92">
        <f t="shared" si="11"/>
        <v>0</v>
      </c>
      <c r="AJ28" s="94">
        <f t="shared" si="12"/>
        <v>0</v>
      </c>
      <c r="AK28" s="53"/>
      <c r="AL28" s="53"/>
      <c r="AM28" s="92">
        <f t="shared" si="13"/>
        <v>63654623</v>
      </c>
      <c r="AN28" s="93">
        <f t="shared" si="13"/>
        <v>0</v>
      </c>
      <c r="AO28" s="92">
        <f t="shared" si="13"/>
        <v>63654623</v>
      </c>
      <c r="AP28" s="94">
        <f t="shared" si="13"/>
        <v>63654623</v>
      </c>
      <c r="AQ28" s="53">
        <f t="shared" si="13"/>
        <v>0</v>
      </c>
      <c r="AR28" s="53">
        <f t="shared" si="13"/>
        <v>0</v>
      </c>
    </row>
    <row r="29" spans="1:44" ht="15" customHeight="1" x14ac:dyDescent="0.2">
      <c r="A29" s="85"/>
      <c r="B29" s="91" t="s">
        <v>89</v>
      </c>
      <c r="C29" s="92">
        <v>5794648</v>
      </c>
      <c r="D29" s="93"/>
      <c r="E29" s="92">
        <f t="shared" si="1"/>
        <v>5794648</v>
      </c>
      <c r="F29" s="94">
        <f t="shared" si="2"/>
        <v>5794648</v>
      </c>
      <c r="G29" s="53"/>
      <c r="H29" s="53"/>
      <c r="I29" s="92"/>
      <c r="J29" s="93"/>
      <c r="K29" s="92">
        <f t="shared" si="3"/>
        <v>0</v>
      </c>
      <c r="L29" s="94">
        <f t="shared" si="4"/>
        <v>0</v>
      </c>
      <c r="M29" s="53"/>
      <c r="N29" s="53"/>
      <c r="O29" s="92">
        <v>0</v>
      </c>
      <c r="P29" s="93"/>
      <c r="Q29" s="92">
        <f t="shared" si="5"/>
        <v>0</v>
      </c>
      <c r="R29" s="94">
        <f t="shared" si="6"/>
        <v>0</v>
      </c>
      <c r="S29" s="53"/>
      <c r="T29" s="53"/>
      <c r="U29" s="92">
        <v>0</v>
      </c>
      <c r="V29" s="93"/>
      <c r="W29" s="92">
        <f t="shared" si="7"/>
        <v>0</v>
      </c>
      <c r="X29" s="94">
        <f t="shared" si="8"/>
        <v>0</v>
      </c>
      <c r="Y29" s="53"/>
      <c r="Z29" s="53"/>
      <c r="AA29" s="92">
        <v>0</v>
      </c>
      <c r="AB29" s="93"/>
      <c r="AC29" s="92">
        <f t="shared" si="9"/>
        <v>0</v>
      </c>
      <c r="AD29" s="94">
        <f t="shared" si="10"/>
        <v>0</v>
      </c>
      <c r="AE29" s="53"/>
      <c r="AF29" s="53"/>
      <c r="AG29" s="92">
        <v>0</v>
      </c>
      <c r="AH29" s="93"/>
      <c r="AI29" s="92">
        <f t="shared" si="11"/>
        <v>0</v>
      </c>
      <c r="AJ29" s="94">
        <f t="shared" si="12"/>
        <v>0</v>
      </c>
      <c r="AK29" s="53"/>
      <c r="AL29" s="53"/>
      <c r="AM29" s="92">
        <f t="shared" si="13"/>
        <v>5794648</v>
      </c>
      <c r="AN29" s="93">
        <f t="shared" si="13"/>
        <v>0</v>
      </c>
      <c r="AO29" s="92">
        <f t="shared" si="13"/>
        <v>5794648</v>
      </c>
      <c r="AP29" s="94">
        <f t="shared" si="13"/>
        <v>5794648</v>
      </c>
      <c r="AQ29" s="53">
        <f t="shared" si="13"/>
        <v>0</v>
      </c>
      <c r="AR29" s="53">
        <f t="shared" si="13"/>
        <v>0</v>
      </c>
    </row>
    <row r="30" spans="1:44" s="100" customFormat="1" ht="15" customHeight="1" x14ac:dyDescent="0.2">
      <c r="A30" s="95" t="s">
        <v>90</v>
      </c>
      <c r="B30" s="96" t="s">
        <v>91</v>
      </c>
      <c r="C30" s="97">
        <f>SUM(C27:C29)</f>
        <v>69857499</v>
      </c>
      <c r="D30" s="97">
        <f>SUM(D27:D29)</f>
        <v>0</v>
      </c>
      <c r="E30" s="97">
        <f t="shared" si="1"/>
        <v>69857499</v>
      </c>
      <c r="F30" s="98">
        <f t="shared" si="2"/>
        <v>69857499</v>
      </c>
      <c r="G30" s="97">
        <f>SUM(G27:G29)</f>
        <v>0</v>
      </c>
      <c r="H30" s="97">
        <f>SUM(H27:H29)</f>
        <v>0</v>
      </c>
      <c r="I30" s="97">
        <f>SUM(I27:I29)</f>
        <v>0</v>
      </c>
      <c r="J30" s="97">
        <f>SUM(J27:J29)</f>
        <v>0</v>
      </c>
      <c r="K30" s="97">
        <f t="shared" si="3"/>
        <v>0</v>
      </c>
      <c r="L30" s="98">
        <f t="shared" si="4"/>
        <v>0</v>
      </c>
      <c r="M30" s="97">
        <f>SUM(M27:M29)</f>
        <v>0</v>
      </c>
      <c r="N30" s="97">
        <f>SUM(N27:N29)</f>
        <v>0</v>
      </c>
      <c r="O30" s="97">
        <f>SUM(O27:O29)</f>
        <v>0</v>
      </c>
      <c r="P30" s="97">
        <f>SUM(P27:P29)</f>
        <v>0</v>
      </c>
      <c r="Q30" s="97">
        <f t="shared" si="5"/>
        <v>0</v>
      </c>
      <c r="R30" s="98">
        <f t="shared" si="6"/>
        <v>0</v>
      </c>
      <c r="S30" s="97">
        <f>SUM(S27:S29)</f>
        <v>0</v>
      </c>
      <c r="T30" s="97">
        <f>SUM(T27:T29)</f>
        <v>0</v>
      </c>
      <c r="U30" s="97">
        <f>SUM(U27:U29)</f>
        <v>0</v>
      </c>
      <c r="V30" s="97">
        <f>SUM(V27:V29)</f>
        <v>0</v>
      </c>
      <c r="W30" s="97">
        <f t="shared" si="7"/>
        <v>0</v>
      </c>
      <c r="X30" s="98">
        <f t="shared" si="8"/>
        <v>0</v>
      </c>
      <c r="Y30" s="97">
        <f>SUM(Y27:Y29)</f>
        <v>0</v>
      </c>
      <c r="Z30" s="97">
        <f>SUM(Z27:Z29)</f>
        <v>0</v>
      </c>
      <c r="AA30" s="97">
        <f>SUM(AA27:AA29)</f>
        <v>0</v>
      </c>
      <c r="AB30" s="97">
        <f>SUM(AB27:AB29)</f>
        <v>0</v>
      </c>
      <c r="AC30" s="97">
        <f t="shared" si="9"/>
        <v>0</v>
      </c>
      <c r="AD30" s="98">
        <f t="shared" si="10"/>
        <v>0</v>
      </c>
      <c r="AE30" s="97">
        <f>SUM(AE27:AE29)</f>
        <v>0</v>
      </c>
      <c r="AF30" s="97">
        <f>SUM(AF27:AF29)</f>
        <v>0</v>
      </c>
      <c r="AG30" s="97">
        <f>SUM(AG27:AG29)</f>
        <v>0</v>
      </c>
      <c r="AH30" s="97">
        <f>SUM(AH27:AH29)</f>
        <v>0</v>
      </c>
      <c r="AI30" s="97">
        <f t="shared" si="11"/>
        <v>0</v>
      </c>
      <c r="AJ30" s="98">
        <f t="shared" si="12"/>
        <v>0</v>
      </c>
      <c r="AK30" s="97">
        <f>SUM(AK27:AK29)</f>
        <v>0</v>
      </c>
      <c r="AL30" s="97">
        <f>SUM(AL27:AL29)</f>
        <v>0</v>
      </c>
      <c r="AM30" s="97">
        <f t="shared" si="13"/>
        <v>69857499</v>
      </c>
      <c r="AN30" s="99">
        <f t="shared" si="13"/>
        <v>0</v>
      </c>
      <c r="AO30" s="97">
        <f t="shared" si="13"/>
        <v>69857499</v>
      </c>
      <c r="AP30" s="98">
        <f t="shared" si="13"/>
        <v>69857499</v>
      </c>
      <c r="AQ30" s="97">
        <f t="shared" si="13"/>
        <v>0</v>
      </c>
      <c r="AR30" s="97">
        <f t="shared" si="13"/>
        <v>0</v>
      </c>
    </row>
    <row r="31" spans="1:44" s="106" customFormat="1" ht="15" customHeight="1" x14ac:dyDescent="0.2">
      <c r="A31" s="101"/>
      <c r="B31" s="102" t="s">
        <v>92</v>
      </c>
      <c r="C31" s="103">
        <f>C26+C30</f>
        <v>1254631533</v>
      </c>
      <c r="D31" s="103">
        <f>D26+D30</f>
        <v>0</v>
      </c>
      <c r="E31" s="103">
        <f t="shared" si="1"/>
        <v>1254631533</v>
      </c>
      <c r="F31" s="104">
        <f t="shared" si="2"/>
        <v>1254631533</v>
      </c>
      <c r="G31" s="103">
        <f>G26+G30</f>
        <v>0</v>
      </c>
      <c r="H31" s="103">
        <f>H26+H30</f>
        <v>0</v>
      </c>
      <c r="I31" s="103">
        <f>I26+I30</f>
        <v>33584000</v>
      </c>
      <c r="J31" s="103">
        <f>J26+J30</f>
        <v>0</v>
      </c>
      <c r="K31" s="103">
        <f t="shared" si="3"/>
        <v>33584000</v>
      </c>
      <c r="L31" s="104">
        <f t="shared" si="4"/>
        <v>33584000</v>
      </c>
      <c r="M31" s="103">
        <f>M26+M30</f>
        <v>0</v>
      </c>
      <c r="N31" s="103">
        <f>N26+N30</f>
        <v>0</v>
      </c>
      <c r="O31" s="103">
        <f>O26+O30</f>
        <v>7173541</v>
      </c>
      <c r="P31" s="103">
        <f>P26+P30</f>
        <v>0</v>
      </c>
      <c r="Q31" s="103">
        <f t="shared" si="5"/>
        <v>7173541</v>
      </c>
      <c r="R31" s="104">
        <f t="shared" si="6"/>
        <v>7173541</v>
      </c>
      <c r="S31" s="103">
        <f>S26+S30</f>
        <v>0</v>
      </c>
      <c r="T31" s="103">
        <f>T26+T30</f>
        <v>0</v>
      </c>
      <c r="U31" s="103">
        <f>U26+U30</f>
        <v>67505233</v>
      </c>
      <c r="V31" s="103">
        <f>V26+V30</f>
        <v>0</v>
      </c>
      <c r="W31" s="103">
        <f t="shared" si="7"/>
        <v>67505233</v>
      </c>
      <c r="X31" s="104">
        <f t="shared" si="8"/>
        <v>67505233</v>
      </c>
      <c r="Y31" s="103">
        <f>Y26+Y30</f>
        <v>0</v>
      </c>
      <c r="Z31" s="103">
        <f>Z26+Z30</f>
        <v>0</v>
      </c>
      <c r="AA31" s="103">
        <f>AA26+AA30</f>
        <v>6907404</v>
      </c>
      <c r="AB31" s="103">
        <f>AB26+AB30</f>
        <v>0</v>
      </c>
      <c r="AC31" s="103">
        <f t="shared" si="9"/>
        <v>6907404</v>
      </c>
      <c r="AD31" s="104">
        <f t="shared" si="10"/>
        <v>6269124</v>
      </c>
      <c r="AE31" s="103">
        <f>AE26+AE30</f>
        <v>638280</v>
      </c>
      <c r="AF31" s="103">
        <f>AF26+AF30</f>
        <v>0</v>
      </c>
      <c r="AG31" s="103">
        <f>AG26+AG30</f>
        <v>147210162</v>
      </c>
      <c r="AH31" s="103">
        <f>AH26+AH30</f>
        <v>0</v>
      </c>
      <c r="AI31" s="103">
        <f t="shared" si="11"/>
        <v>147210162</v>
      </c>
      <c r="AJ31" s="104">
        <f t="shared" si="12"/>
        <v>92277353</v>
      </c>
      <c r="AK31" s="103">
        <f>AK26+AK30</f>
        <v>54932809</v>
      </c>
      <c r="AL31" s="103">
        <f>AL26+AL30</f>
        <v>0</v>
      </c>
      <c r="AM31" s="103">
        <f t="shared" si="13"/>
        <v>1517011873</v>
      </c>
      <c r="AN31" s="105">
        <f t="shared" si="13"/>
        <v>0</v>
      </c>
      <c r="AO31" s="103">
        <f t="shared" si="13"/>
        <v>1517011873</v>
      </c>
      <c r="AP31" s="104">
        <f t="shared" si="13"/>
        <v>1461440784</v>
      </c>
      <c r="AQ31" s="103">
        <f t="shared" si="13"/>
        <v>55571089</v>
      </c>
      <c r="AR31" s="103">
        <f t="shared" si="13"/>
        <v>0</v>
      </c>
    </row>
    <row r="32" spans="1:44" ht="15" customHeight="1" x14ac:dyDescent="0.2">
      <c r="A32" s="85"/>
      <c r="B32" s="86" t="s">
        <v>93</v>
      </c>
      <c r="C32" s="87"/>
      <c r="D32" s="88"/>
      <c r="E32" s="87">
        <f>C32+D32</f>
        <v>0</v>
      </c>
      <c r="F32" s="108">
        <f t="shared" si="2"/>
        <v>0</v>
      </c>
      <c r="G32" s="53"/>
      <c r="H32" s="53"/>
      <c r="I32" s="87"/>
      <c r="J32" s="88"/>
      <c r="K32" s="87">
        <f t="shared" si="3"/>
        <v>0</v>
      </c>
      <c r="L32" s="108">
        <f t="shared" si="4"/>
        <v>0</v>
      </c>
      <c r="M32" s="53"/>
      <c r="N32" s="53"/>
      <c r="O32" s="87"/>
      <c r="P32" s="88"/>
      <c r="Q32" s="87">
        <f t="shared" si="5"/>
        <v>0</v>
      </c>
      <c r="R32" s="108">
        <f t="shared" si="6"/>
        <v>0</v>
      </c>
      <c r="S32" s="53"/>
      <c r="T32" s="53"/>
      <c r="U32" s="87"/>
      <c r="V32" s="88"/>
      <c r="W32" s="87">
        <f t="shared" si="7"/>
        <v>0</v>
      </c>
      <c r="X32" s="108">
        <f t="shared" si="8"/>
        <v>0</v>
      </c>
      <c r="Y32" s="53"/>
      <c r="Z32" s="53"/>
      <c r="AA32" s="87"/>
      <c r="AB32" s="88"/>
      <c r="AC32" s="87">
        <f t="shared" si="9"/>
        <v>0</v>
      </c>
      <c r="AD32" s="108">
        <f t="shared" si="10"/>
        <v>0</v>
      </c>
      <c r="AE32" s="53"/>
      <c r="AF32" s="53"/>
      <c r="AG32" s="87"/>
      <c r="AH32" s="88"/>
      <c r="AI32" s="87">
        <f t="shared" si="11"/>
        <v>0</v>
      </c>
      <c r="AJ32" s="108">
        <f t="shared" si="12"/>
        <v>0</v>
      </c>
      <c r="AK32" s="53"/>
      <c r="AL32" s="53"/>
      <c r="AM32" s="58">
        <f t="shared" si="13"/>
        <v>0</v>
      </c>
      <c r="AN32" s="109">
        <f t="shared" si="13"/>
        <v>0</v>
      </c>
      <c r="AO32" s="87">
        <f t="shared" si="13"/>
        <v>0</v>
      </c>
      <c r="AP32" s="94">
        <f t="shared" si="13"/>
        <v>0</v>
      </c>
      <c r="AQ32" s="53">
        <f t="shared" si="13"/>
        <v>0</v>
      </c>
      <c r="AR32" s="53">
        <f t="shared" si="13"/>
        <v>0</v>
      </c>
    </row>
    <row r="33" spans="1:46" ht="15" customHeight="1" x14ac:dyDescent="0.2">
      <c r="A33" s="85"/>
      <c r="B33" s="91" t="s">
        <v>94</v>
      </c>
      <c r="C33" s="92">
        <v>1000000</v>
      </c>
      <c r="D33" s="93"/>
      <c r="E33" s="92">
        <f>C33+D33</f>
        <v>1000000</v>
      </c>
      <c r="F33" s="94">
        <f t="shared" si="2"/>
        <v>1000000</v>
      </c>
      <c r="G33" s="53"/>
      <c r="H33" s="53"/>
      <c r="I33" s="92"/>
      <c r="J33" s="93"/>
      <c r="K33" s="92">
        <f t="shared" si="3"/>
        <v>0</v>
      </c>
      <c r="L33" s="94">
        <f t="shared" si="4"/>
        <v>0</v>
      </c>
      <c r="M33" s="53"/>
      <c r="N33" s="53"/>
      <c r="O33" s="92">
        <v>0</v>
      </c>
      <c r="P33" s="93"/>
      <c r="Q33" s="92">
        <f t="shared" si="5"/>
        <v>0</v>
      </c>
      <c r="R33" s="94">
        <f t="shared" si="6"/>
        <v>0</v>
      </c>
      <c r="S33" s="53"/>
      <c r="T33" s="53"/>
      <c r="U33" s="92">
        <v>0</v>
      </c>
      <c r="V33" s="93"/>
      <c r="W33" s="92">
        <f t="shared" si="7"/>
        <v>0</v>
      </c>
      <c r="X33" s="94">
        <f t="shared" si="8"/>
        <v>0</v>
      </c>
      <c r="Y33" s="53"/>
      <c r="Z33" s="53"/>
      <c r="AA33" s="92">
        <v>0</v>
      </c>
      <c r="AB33" s="93"/>
      <c r="AC33" s="92">
        <f t="shared" si="9"/>
        <v>0</v>
      </c>
      <c r="AD33" s="94">
        <f t="shared" si="10"/>
        <v>0</v>
      </c>
      <c r="AE33" s="53"/>
      <c r="AF33" s="53"/>
      <c r="AG33" s="92">
        <v>0</v>
      </c>
      <c r="AH33" s="93"/>
      <c r="AI33" s="92">
        <f t="shared" si="11"/>
        <v>0</v>
      </c>
      <c r="AJ33" s="94">
        <f t="shared" si="12"/>
        <v>0</v>
      </c>
      <c r="AK33" s="53"/>
      <c r="AL33" s="53"/>
      <c r="AM33" s="92">
        <f t="shared" si="13"/>
        <v>1000000</v>
      </c>
      <c r="AN33" s="93">
        <f t="shared" si="13"/>
        <v>0</v>
      </c>
      <c r="AO33" s="92">
        <f t="shared" si="13"/>
        <v>1000000</v>
      </c>
      <c r="AP33" s="94">
        <f t="shared" si="13"/>
        <v>1000000</v>
      </c>
      <c r="AQ33" s="53">
        <f t="shared" si="13"/>
        <v>0</v>
      </c>
      <c r="AR33" s="53">
        <f t="shared" si="13"/>
        <v>0</v>
      </c>
      <c r="AS33" s="111"/>
      <c r="AT33" s="111"/>
    </row>
    <row r="34" spans="1:46" ht="15" customHeight="1" x14ac:dyDescent="0.2">
      <c r="A34" s="85"/>
      <c r="B34" s="91" t="s">
        <v>95</v>
      </c>
      <c r="C34" s="92">
        <v>0</v>
      </c>
      <c r="D34" s="93"/>
      <c r="E34" s="92">
        <f>C34+D34</f>
        <v>0</v>
      </c>
      <c r="F34" s="94">
        <f t="shared" si="2"/>
        <v>0</v>
      </c>
      <c r="G34" s="53"/>
      <c r="H34" s="53"/>
      <c r="I34" s="92"/>
      <c r="J34" s="93"/>
      <c r="K34" s="92">
        <f t="shared" si="3"/>
        <v>0</v>
      </c>
      <c r="L34" s="94">
        <f t="shared" si="4"/>
        <v>0</v>
      </c>
      <c r="M34" s="53"/>
      <c r="N34" s="53"/>
      <c r="O34" s="92">
        <v>0</v>
      </c>
      <c r="P34" s="93"/>
      <c r="Q34" s="92">
        <f t="shared" si="5"/>
        <v>0</v>
      </c>
      <c r="R34" s="94">
        <f t="shared" si="6"/>
        <v>0</v>
      </c>
      <c r="S34" s="53"/>
      <c r="T34" s="53"/>
      <c r="U34" s="92">
        <v>0</v>
      </c>
      <c r="V34" s="93"/>
      <c r="W34" s="92">
        <f t="shared" si="7"/>
        <v>0</v>
      </c>
      <c r="X34" s="94">
        <f t="shared" si="8"/>
        <v>0</v>
      </c>
      <c r="Y34" s="53"/>
      <c r="Z34" s="53"/>
      <c r="AA34" s="92">
        <v>0</v>
      </c>
      <c r="AB34" s="93"/>
      <c r="AC34" s="92">
        <f t="shared" si="9"/>
        <v>0</v>
      </c>
      <c r="AD34" s="94">
        <f t="shared" si="10"/>
        <v>0</v>
      </c>
      <c r="AE34" s="53"/>
      <c r="AF34" s="53"/>
      <c r="AG34" s="92">
        <v>0</v>
      </c>
      <c r="AH34" s="93"/>
      <c r="AI34" s="92">
        <f t="shared" si="11"/>
        <v>0</v>
      </c>
      <c r="AJ34" s="94">
        <f t="shared" si="12"/>
        <v>0</v>
      </c>
      <c r="AK34" s="53"/>
      <c r="AL34" s="53"/>
      <c r="AM34" s="92">
        <f t="shared" si="13"/>
        <v>0</v>
      </c>
      <c r="AN34" s="93">
        <f t="shared" si="13"/>
        <v>0</v>
      </c>
      <c r="AO34" s="92">
        <f t="shared" si="13"/>
        <v>0</v>
      </c>
      <c r="AP34" s="94">
        <f t="shared" si="13"/>
        <v>0</v>
      </c>
      <c r="AQ34" s="53">
        <f t="shared" si="13"/>
        <v>0</v>
      </c>
      <c r="AR34" s="53">
        <f t="shared" si="13"/>
        <v>0</v>
      </c>
      <c r="AS34" s="111"/>
      <c r="AT34" s="111"/>
    </row>
    <row r="35" spans="1:46" ht="15" customHeight="1" x14ac:dyDescent="0.2">
      <c r="A35" s="85"/>
      <c r="B35" s="91" t="s">
        <v>96</v>
      </c>
      <c r="C35" s="92">
        <f>634989924+18443778</f>
        <v>653433702</v>
      </c>
      <c r="D35" s="93"/>
      <c r="E35" s="92">
        <f>C35+D35</f>
        <v>653433702</v>
      </c>
      <c r="F35" s="94">
        <f t="shared" si="2"/>
        <v>653433702</v>
      </c>
      <c r="G35" s="53">
        <v>0</v>
      </c>
      <c r="H35" s="53">
        <v>0</v>
      </c>
      <c r="I35" s="92">
        <v>0</v>
      </c>
      <c r="J35" s="93"/>
      <c r="K35" s="92">
        <f t="shared" si="3"/>
        <v>0</v>
      </c>
      <c r="L35" s="94">
        <f t="shared" si="4"/>
        <v>0</v>
      </c>
      <c r="M35" s="53"/>
      <c r="N35" s="53"/>
      <c r="O35" s="92">
        <v>0</v>
      </c>
      <c r="P35" s="93"/>
      <c r="Q35" s="92">
        <f t="shared" si="5"/>
        <v>0</v>
      </c>
      <c r="R35" s="94">
        <f t="shared" si="6"/>
        <v>0</v>
      </c>
      <c r="S35" s="53"/>
      <c r="T35" s="53"/>
      <c r="U35" s="92">
        <v>0</v>
      </c>
      <c r="V35" s="93"/>
      <c r="W35" s="92">
        <f t="shared" si="7"/>
        <v>0</v>
      </c>
      <c r="X35" s="94">
        <f t="shared" si="8"/>
        <v>0</v>
      </c>
      <c r="Y35" s="53">
        <v>0</v>
      </c>
      <c r="Z35" s="53"/>
      <c r="AA35" s="92">
        <v>0</v>
      </c>
      <c r="AB35" s="93"/>
      <c r="AC35" s="92">
        <f t="shared" si="9"/>
        <v>0</v>
      </c>
      <c r="AD35" s="94">
        <f t="shared" si="10"/>
        <v>0</v>
      </c>
      <c r="AE35" s="53">
        <v>0</v>
      </c>
      <c r="AF35" s="53"/>
      <c r="AG35" s="92">
        <v>0</v>
      </c>
      <c r="AH35" s="93"/>
      <c r="AI35" s="92">
        <f t="shared" si="11"/>
        <v>0</v>
      </c>
      <c r="AJ35" s="94">
        <f t="shared" si="12"/>
        <v>0</v>
      </c>
      <c r="AK35" s="53">
        <v>0</v>
      </c>
      <c r="AL35" s="53"/>
      <c r="AM35" s="92">
        <f t="shared" si="13"/>
        <v>653433702</v>
      </c>
      <c r="AN35" s="93">
        <f t="shared" si="13"/>
        <v>0</v>
      </c>
      <c r="AO35" s="92">
        <f t="shared" si="13"/>
        <v>653433702</v>
      </c>
      <c r="AP35" s="94">
        <f t="shared" si="13"/>
        <v>653433702</v>
      </c>
      <c r="AQ35" s="53">
        <f t="shared" si="13"/>
        <v>0</v>
      </c>
      <c r="AR35" s="53">
        <f t="shared" si="13"/>
        <v>0</v>
      </c>
      <c r="AS35" s="111"/>
      <c r="AT35" s="111"/>
    </row>
    <row r="36" spans="1:46" s="106" customFormat="1" ht="15" customHeight="1" x14ac:dyDescent="0.2">
      <c r="A36" s="101" t="s">
        <v>97</v>
      </c>
      <c r="B36" s="102" t="s">
        <v>98</v>
      </c>
      <c r="C36" s="103">
        <f>SUM(C33:C35)</f>
        <v>654433702</v>
      </c>
      <c r="D36" s="103">
        <f>SUM(D33:D35)</f>
        <v>0</v>
      </c>
      <c r="E36" s="103">
        <f t="shared" ref="E36:E38" si="14">C36+D36</f>
        <v>654433702</v>
      </c>
      <c r="F36" s="104">
        <f t="shared" si="2"/>
        <v>654433702</v>
      </c>
      <c r="G36" s="103">
        <f>SUM(G33:G35)</f>
        <v>0</v>
      </c>
      <c r="H36" s="103">
        <f>SUM(H33:H35)</f>
        <v>0</v>
      </c>
      <c r="I36" s="103">
        <f>SUM(I33:I35)</f>
        <v>0</v>
      </c>
      <c r="J36" s="103">
        <f>SUM(J33:J35)</f>
        <v>0</v>
      </c>
      <c r="K36" s="103">
        <f t="shared" si="3"/>
        <v>0</v>
      </c>
      <c r="L36" s="104">
        <f t="shared" si="4"/>
        <v>0</v>
      </c>
      <c r="M36" s="103">
        <f>SUM(M33:M35)</f>
        <v>0</v>
      </c>
      <c r="N36" s="103">
        <f>SUM(N33:N35)</f>
        <v>0</v>
      </c>
      <c r="O36" s="103">
        <f>SUM(O33:O35)</f>
        <v>0</v>
      </c>
      <c r="P36" s="103">
        <f>SUM(P33:P35)</f>
        <v>0</v>
      </c>
      <c r="Q36" s="103">
        <f t="shared" si="5"/>
        <v>0</v>
      </c>
      <c r="R36" s="104">
        <f t="shared" si="6"/>
        <v>0</v>
      </c>
      <c r="S36" s="103">
        <f>SUM(S33:S35)</f>
        <v>0</v>
      </c>
      <c r="T36" s="103">
        <f>SUM(T33:T35)</f>
        <v>0</v>
      </c>
      <c r="U36" s="103">
        <f>SUM(U33:U35)</f>
        <v>0</v>
      </c>
      <c r="V36" s="103">
        <f>SUM(V33:V35)</f>
        <v>0</v>
      </c>
      <c r="W36" s="103">
        <f t="shared" si="7"/>
        <v>0</v>
      </c>
      <c r="X36" s="104">
        <f t="shared" si="8"/>
        <v>0</v>
      </c>
      <c r="Y36" s="103">
        <f>SUM(Y33:Y35)</f>
        <v>0</v>
      </c>
      <c r="Z36" s="103">
        <f>SUM(Z33:Z35)</f>
        <v>0</v>
      </c>
      <c r="AA36" s="103">
        <f>SUM(AA33:AA35)</f>
        <v>0</v>
      </c>
      <c r="AB36" s="103">
        <f>SUM(AB33:AB35)</f>
        <v>0</v>
      </c>
      <c r="AC36" s="103">
        <f t="shared" si="9"/>
        <v>0</v>
      </c>
      <c r="AD36" s="104">
        <f t="shared" si="10"/>
        <v>0</v>
      </c>
      <c r="AE36" s="103">
        <f>SUM(AE33:AE35)</f>
        <v>0</v>
      </c>
      <c r="AF36" s="103">
        <f>SUM(AF33:AF35)</f>
        <v>0</v>
      </c>
      <c r="AG36" s="103">
        <f>SUM(AG33:AG35)</f>
        <v>0</v>
      </c>
      <c r="AH36" s="103">
        <f>SUM(AH33:AH35)</f>
        <v>0</v>
      </c>
      <c r="AI36" s="103">
        <f t="shared" si="11"/>
        <v>0</v>
      </c>
      <c r="AJ36" s="104">
        <f t="shared" si="12"/>
        <v>0</v>
      </c>
      <c r="AK36" s="103">
        <f>SUM(AK33:AK35)</f>
        <v>0</v>
      </c>
      <c r="AL36" s="103">
        <f>SUM(AL33:AL35)</f>
        <v>0</v>
      </c>
      <c r="AM36" s="103">
        <f t="shared" si="13"/>
        <v>654433702</v>
      </c>
      <c r="AN36" s="105">
        <f t="shared" si="13"/>
        <v>0</v>
      </c>
      <c r="AO36" s="103">
        <f t="shared" si="13"/>
        <v>654433702</v>
      </c>
      <c r="AP36" s="104">
        <f t="shared" si="13"/>
        <v>654433702</v>
      </c>
      <c r="AQ36" s="103">
        <f t="shared" si="13"/>
        <v>0</v>
      </c>
      <c r="AR36" s="103">
        <f t="shared" si="13"/>
        <v>0</v>
      </c>
      <c r="AS36" s="112"/>
      <c r="AT36" s="112"/>
    </row>
    <row r="37" spans="1:46" s="119" customFormat="1" ht="15" customHeight="1" x14ac:dyDescent="0.2">
      <c r="A37" s="52"/>
      <c r="B37" s="113" t="s">
        <v>99</v>
      </c>
      <c r="C37" s="114">
        <v>18443778</v>
      </c>
      <c r="D37" s="115"/>
      <c r="E37" s="114">
        <f t="shared" si="14"/>
        <v>18443778</v>
      </c>
      <c r="F37" s="116">
        <f t="shared" si="2"/>
        <v>18443778</v>
      </c>
      <c r="G37" s="114"/>
      <c r="H37" s="114"/>
      <c r="I37" s="114">
        <v>0</v>
      </c>
      <c r="J37" s="115"/>
      <c r="K37" s="114">
        <f t="shared" si="3"/>
        <v>0</v>
      </c>
      <c r="L37" s="116">
        <f t="shared" si="4"/>
        <v>0</v>
      </c>
      <c r="M37" s="114"/>
      <c r="N37" s="114"/>
      <c r="O37" s="114">
        <v>0</v>
      </c>
      <c r="P37" s="115"/>
      <c r="Q37" s="114">
        <f t="shared" si="5"/>
        <v>0</v>
      </c>
      <c r="R37" s="116">
        <f t="shared" si="6"/>
        <v>0</v>
      </c>
      <c r="S37" s="114"/>
      <c r="T37" s="114"/>
      <c r="U37" s="114">
        <v>0</v>
      </c>
      <c r="V37" s="115"/>
      <c r="W37" s="114">
        <f t="shared" si="7"/>
        <v>0</v>
      </c>
      <c r="X37" s="116">
        <f t="shared" si="8"/>
        <v>0</v>
      </c>
      <c r="Y37" s="114"/>
      <c r="Z37" s="114"/>
      <c r="AA37" s="114">
        <f t="shared" ref="AA37:AA38" si="15">Y37+Z37</f>
        <v>0</v>
      </c>
      <c r="AB37" s="115"/>
      <c r="AC37" s="114">
        <f t="shared" si="9"/>
        <v>0</v>
      </c>
      <c r="AD37" s="116">
        <f t="shared" si="10"/>
        <v>0</v>
      </c>
      <c r="AE37" s="114"/>
      <c r="AF37" s="114"/>
      <c r="AG37" s="114">
        <f t="shared" ref="AG37:AG38" si="16">AE37+AF37</f>
        <v>0</v>
      </c>
      <c r="AH37" s="115"/>
      <c r="AI37" s="114">
        <f t="shared" si="11"/>
        <v>0</v>
      </c>
      <c r="AJ37" s="116">
        <f t="shared" si="12"/>
        <v>0</v>
      </c>
      <c r="AK37" s="114"/>
      <c r="AL37" s="114"/>
      <c r="AM37" s="114">
        <f t="shared" si="13"/>
        <v>18443778</v>
      </c>
      <c r="AN37" s="117">
        <f t="shared" si="13"/>
        <v>0</v>
      </c>
      <c r="AO37" s="114">
        <f t="shared" si="13"/>
        <v>18443778</v>
      </c>
      <c r="AP37" s="116">
        <f t="shared" si="13"/>
        <v>18443778</v>
      </c>
      <c r="AQ37" s="114">
        <f t="shared" si="13"/>
        <v>0</v>
      </c>
      <c r="AR37" s="114">
        <f t="shared" si="13"/>
        <v>0</v>
      </c>
      <c r="AS37" s="118"/>
      <c r="AT37" s="118"/>
    </row>
    <row r="38" spans="1:46" s="119" customFormat="1" ht="15" customHeight="1" x14ac:dyDescent="0.2">
      <c r="A38" s="52"/>
      <c r="B38" s="113" t="s">
        <v>100</v>
      </c>
      <c r="C38" s="114">
        <f>C33</f>
        <v>1000000</v>
      </c>
      <c r="D38" s="115"/>
      <c r="E38" s="114">
        <f t="shared" si="14"/>
        <v>1000000</v>
      </c>
      <c r="F38" s="116">
        <f t="shared" si="2"/>
        <v>1000000</v>
      </c>
      <c r="G38" s="114"/>
      <c r="H38" s="114"/>
      <c r="I38" s="114">
        <f>I33</f>
        <v>0</v>
      </c>
      <c r="J38" s="115"/>
      <c r="K38" s="114">
        <f t="shared" si="3"/>
        <v>0</v>
      </c>
      <c r="L38" s="116">
        <f t="shared" si="4"/>
        <v>0</v>
      </c>
      <c r="M38" s="114"/>
      <c r="N38" s="114"/>
      <c r="O38" s="114">
        <f>O33</f>
        <v>0</v>
      </c>
      <c r="P38" s="115"/>
      <c r="Q38" s="114">
        <f t="shared" si="5"/>
        <v>0</v>
      </c>
      <c r="R38" s="116">
        <f t="shared" si="6"/>
        <v>0</v>
      </c>
      <c r="S38" s="114"/>
      <c r="T38" s="114"/>
      <c r="U38" s="114">
        <f>U33</f>
        <v>0</v>
      </c>
      <c r="V38" s="115"/>
      <c r="W38" s="114">
        <f t="shared" si="7"/>
        <v>0</v>
      </c>
      <c r="X38" s="116">
        <f t="shared" si="8"/>
        <v>0</v>
      </c>
      <c r="Y38" s="114"/>
      <c r="Z38" s="114"/>
      <c r="AA38" s="114">
        <f t="shared" si="15"/>
        <v>0</v>
      </c>
      <c r="AB38" s="115"/>
      <c r="AC38" s="114">
        <f t="shared" si="9"/>
        <v>0</v>
      </c>
      <c r="AD38" s="116">
        <f t="shared" si="10"/>
        <v>0</v>
      </c>
      <c r="AE38" s="114"/>
      <c r="AF38" s="114"/>
      <c r="AG38" s="114">
        <f t="shared" si="16"/>
        <v>0</v>
      </c>
      <c r="AH38" s="115"/>
      <c r="AI38" s="114">
        <f t="shared" si="11"/>
        <v>0</v>
      </c>
      <c r="AJ38" s="116">
        <f t="shared" si="12"/>
        <v>0</v>
      </c>
      <c r="AK38" s="114"/>
      <c r="AL38" s="114"/>
      <c r="AM38" s="114">
        <f t="shared" si="13"/>
        <v>1000000</v>
      </c>
      <c r="AN38" s="117">
        <f t="shared" si="13"/>
        <v>0</v>
      </c>
      <c r="AO38" s="114">
        <f t="shared" si="13"/>
        <v>1000000</v>
      </c>
      <c r="AP38" s="116">
        <f t="shared" si="13"/>
        <v>1000000</v>
      </c>
      <c r="AQ38" s="114">
        <f t="shared" si="13"/>
        <v>0</v>
      </c>
      <c r="AR38" s="114">
        <f t="shared" si="13"/>
        <v>0</v>
      </c>
      <c r="AS38" s="118"/>
      <c r="AT38" s="118"/>
    </row>
    <row r="39" spans="1:46" s="119" customFormat="1" ht="15" customHeight="1" x14ac:dyDescent="0.2">
      <c r="A39" s="52"/>
      <c r="B39" s="113" t="s">
        <v>101</v>
      </c>
      <c r="C39" s="114">
        <f>C35-C37</f>
        <v>634989924</v>
      </c>
      <c r="D39" s="114">
        <f>D35-D37</f>
        <v>0</v>
      </c>
      <c r="E39" s="114">
        <f>C39+D39</f>
        <v>634989924</v>
      </c>
      <c r="F39" s="116">
        <f t="shared" si="2"/>
        <v>634989924</v>
      </c>
      <c r="G39" s="114">
        <f>G35</f>
        <v>0</v>
      </c>
      <c r="H39" s="114">
        <v>0</v>
      </c>
      <c r="I39" s="114">
        <f>I35</f>
        <v>0</v>
      </c>
      <c r="J39" s="114">
        <f>J35-J37</f>
        <v>0</v>
      </c>
      <c r="K39" s="114">
        <f>I39+J39</f>
        <v>0</v>
      </c>
      <c r="L39" s="116">
        <f t="shared" si="4"/>
        <v>0</v>
      </c>
      <c r="M39" s="114"/>
      <c r="N39" s="114"/>
      <c r="O39" s="114">
        <f>O35</f>
        <v>0</v>
      </c>
      <c r="P39" s="114">
        <f>P35-P37</f>
        <v>0</v>
      </c>
      <c r="Q39" s="114">
        <f>O39+P39</f>
        <v>0</v>
      </c>
      <c r="R39" s="116">
        <f t="shared" si="6"/>
        <v>0</v>
      </c>
      <c r="S39" s="114"/>
      <c r="T39" s="114"/>
      <c r="U39" s="114">
        <f>U35</f>
        <v>0</v>
      </c>
      <c r="V39" s="114">
        <f>V35-V37</f>
        <v>0</v>
      </c>
      <c r="W39" s="114">
        <f>U39+V39</f>
        <v>0</v>
      </c>
      <c r="X39" s="116">
        <f t="shared" si="8"/>
        <v>0</v>
      </c>
      <c r="Y39" s="114">
        <f>Y35</f>
        <v>0</v>
      </c>
      <c r="Z39" s="114"/>
      <c r="AA39" s="114">
        <f>Y39+Z39</f>
        <v>0</v>
      </c>
      <c r="AB39" s="114">
        <f>AB35-AB37</f>
        <v>0</v>
      </c>
      <c r="AC39" s="114">
        <f t="shared" si="9"/>
        <v>0</v>
      </c>
      <c r="AD39" s="116">
        <f t="shared" si="10"/>
        <v>0</v>
      </c>
      <c r="AE39" s="114">
        <f>AE35</f>
        <v>0</v>
      </c>
      <c r="AF39" s="114"/>
      <c r="AG39" s="114">
        <f>AE39+AF39</f>
        <v>0</v>
      </c>
      <c r="AH39" s="114">
        <f>AH35-AH37</f>
        <v>0</v>
      </c>
      <c r="AI39" s="114">
        <f t="shared" si="11"/>
        <v>0</v>
      </c>
      <c r="AJ39" s="116">
        <f t="shared" si="12"/>
        <v>0</v>
      </c>
      <c r="AK39" s="114">
        <f>AK35</f>
        <v>0</v>
      </c>
      <c r="AL39" s="114"/>
      <c r="AM39" s="114">
        <f t="shared" si="13"/>
        <v>634989924</v>
      </c>
      <c r="AN39" s="117">
        <f t="shared" si="13"/>
        <v>0</v>
      </c>
      <c r="AO39" s="114">
        <f t="shared" si="13"/>
        <v>634989924</v>
      </c>
      <c r="AP39" s="116">
        <f t="shared" si="13"/>
        <v>634989924</v>
      </c>
      <c r="AQ39" s="114">
        <f t="shared" si="13"/>
        <v>0</v>
      </c>
      <c r="AR39" s="114">
        <f t="shared" si="13"/>
        <v>0</v>
      </c>
      <c r="AS39" s="118"/>
      <c r="AT39" s="118"/>
    </row>
    <row r="40" spans="1:46" ht="15" customHeight="1" x14ac:dyDescent="0.2">
      <c r="A40" s="85"/>
      <c r="B40" s="86" t="s">
        <v>102</v>
      </c>
      <c r="C40" s="58"/>
      <c r="D40" s="109"/>
      <c r="E40" s="114">
        <f t="shared" ref="E40" si="17">C40+D39</f>
        <v>0</v>
      </c>
      <c r="F40" s="110">
        <f t="shared" si="2"/>
        <v>0</v>
      </c>
      <c r="G40" s="53"/>
      <c r="H40" s="53"/>
      <c r="I40" s="58"/>
      <c r="J40" s="109"/>
      <c r="K40" s="114">
        <f t="shared" ref="K40" si="18">I40+J39</f>
        <v>0</v>
      </c>
      <c r="L40" s="110">
        <f t="shared" si="4"/>
        <v>0</v>
      </c>
      <c r="M40" s="53"/>
      <c r="N40" s="53"/>
      <c r="O40" s="58"/>
      <c r="P40" s="109"/>
      <c r="Q40" s="114">
        <f t="shared" ref="Q40" si="19">O40+P39</f>
        <v>0</v>
      </c>
      <c r="R40" s="110">
        <f t="shared" si="6"/>
        <v>0</v>
      </c>
      <c r="S40" s="53"/>
      <c r="T40" s="53"/>
      <c r="U40" s="58"/>
      <c r="V40" s="109"/>
      <c r="W40" s="114">
        <f t="shared" ref="W40" si="20">U40+V39</f>
        <v>0</v>
      </c>
      <c r="X40" s="110">
        <f t="shared" si="8"/>
        <v>0</v>
      </c>
      <c r="Y40" s="53"/>
      <c r="Z40" s="53"/>
      <c r="AA40" s="114">
        <f t="shared" ref="AA40" si="21">Y40+Z39</f>
        <v>0</v>
      </c>
      <c r="AB40" s="109"/>
      <c r="AC40" s="58">
        <f t="shared" si="9"/>
        <v>0</v>
      </c>
      <c r="AD40" s="110">
        <f t="shared" si="10"/>
        <v>0</v>
      </c>
      <c r="AE40" s="53"/>
      <c r="AF40" s="53"/>
      <c r="AG40" s="114">
        <f t="shared" ref="AG40" si="22">AE40+AF39</f>
        <v>0</v>
      </c>
      <c r="AH40" s="109"/>
      <c r="AI40" s="58">
        <f t="shared" si="11"/>
        <v>0</v>
      </c>
      <c r="AJ40" s="110">
        <f t="shared" si="12"/>
        <v>0</v>
      </c>
      <c r="AK40" s="53"/>
      <c r="AL40" s="53"/>
      <c r="AM40" s="120">
        <f t="shared" si="13"/>
        <v>0</v>
      </c>
      <c r="AN40" s="109">
        <f t="shared" si="13"/>
        <v>0</v>
      </c>
      <c r="AO40" s="58">
        <f t="shared" si="13"/>
        <v>0</v>
      </c>
      <c r="AP40" s="94">
        <f t="shared" si="13"/>
        <v>0</v>
      </c>
      <c r="AQ40" s="53">
        <f t="shared" si="13"/>
        <v>0</v>
      </c>
      <c r="AR40" s="53">
        <f t="shared" si="13"/>
        <v>0</v>
      </c>
      <c r="AS40" s="111"/>
      <c r="AT40" s="111"/>
    </row>
    <row r="41" spans="1:46" ht="15" customHeight="1" x14ac:dyDescent="0.2">
      <c r="A41" s="85"/>
      <c r="B41" s="91" t="s">
        <v>103</v>
      </c>
      <c r="C41" s="92">
        <v>60000000</v>
      </c>
      <c r="D41" s="93">
        <v>82894600</v>
      </c>
      <c r="E41" s="121">
        <f t="shared" ref="E41:E43" si="23">C41+D41</f>
        <v>142894600</v>
      </c>
      <c r="F41" s="94">
        <f t="shared" si="2"/>
        <v>142894600</v>
      </c>
      <c r="G41" s="53"/>
      <c r="H41" s="53"/>
      <c r="I41" s="92">
        <v>0</v>
      </c>
      <c r="J41" s="93"/>
      <c r="K41" s="121">
        <f t="shared" ref="K41:K43" si="24">I41+J41</f>
        <v>0</v>
      </c>
      <c r="L41" s="94">
        <f t="shared" si="4"/>
        <v>0</v>
      </c>
      <c r="M41" s="53"/>
      <c r="N41" s="53"/>
      <c r="O41" s="92">
        <v>0</v>
      </c>
      <c r="P41" s="93"/>
      <c r="Q41" s="121">
        <f t="shared" ref="Q41:Q43" si="25">O41+P41</f>
        <v>0</v>
      </c>
      <c r="R41" s="94">
        <f t="shared" si="6"/>
        <v>0</v>
      </c>
      <c r="S41" s="53"/>
      <c r="T41" s="53"/>
      <c r="U41" s="92">
        <v>0</v>
      </c>
      <c r="V41" s="93"/>
      <c r="W41" s="121">
        <f t="shared" ref="W41:W43" si="26">U41+V41</f>
        <v>0</v>
      </c>
      <c r="X41" s="94">
        <f t="shared" si="8"/>
        <v>0</v>
      </c>
      <c r="Y41" s="53"/>
      <c r="Z41" s="53"/>
      <c r="AA41" s="121">
        <f t="shared" ref="AA41:AA42" si="27">Y41+Z41</f>
        <v>0</v>
      </c>
      <c r="AB41" s="93"/>
      <c r="AC41" s="92">
        <f t="shared" si="9"/>
        <v>0</v>
      </c>
      <c r="AD41" s="94">
        <f t="shared" si="10"/>
        <v>0</v>
      </c>
      <c r="AE41" s="53"/>
      <c r="AF41" s="53"/>
      <c r="AG41" s="121">
        <f t="shared" ref="AG41:AG42" si="28">AE41+AF41</f>
        <v>0</v>
      </c>
      <c r="AH41" s="93"/>
      <c r="AI41" s="92">
        <f t="shared" si="11"/>
        <v>0</v>
      </c>
      <c r="AJ41" s="94">
        <f t="shared" si="12"/>
        <v>0</v>
      </c>
      <c r="AK41" s="53"/>
      <c r="AL41" s="53"/>
      <c r="AM41" s="92">
        <f t="shared" si="13"/>
        <v>60000000</v>
      </c>
      <c r="AN41" s="93">
        <f t="shared" si="13"/>
        <v>82894600</v>
      </c>
      <c r="AO41" s="92">
        <f t="shared" si="13"/>
        <v>142894600</v>
      </c>
      <c r="AP41" s="94">
        <f t="shared" si="13"/>
        <v>142894600</v>
      </c>
      <c r="AQ41" s="53">
        <f t="shared" si="13"/>
        <v>0</v>
      </c>
      <c r="AR41" s="53">
        <f t="shared" si="13"/>
        <v>0</v>
      </c>
      <c r="AS41" s="111"/>
      <c r="AT41" s="111"/>
    </row>
    <row r="42" spans="1:46" ht="15" customHeight="1" x14ac:dyDescent="0.2">
      <c r="A42" s="85"/>
      <c r="B42" s="91" t="s">
        <v>104</v>
      </c>
      <c r="C42" s="92">
        <v>0</v>
      </c>
      <c r="D42" s="93"/>
      <c r="E42" s="121">
        <f t="shared" si="23"/>
        <v>0</v>
      </c>
      <c r="F42" s="94">
        <f t="shared" si="2"/>
        <v>0</v>
      </c>
      <c r="G42" s="53"/>
      <c r="H42" s="53"/>
      <c r="I42" s="92">
        <v>0</v>
      </c>
      <c r="J42" s="93"/>
      <c r="K42" s="121">
        <f t="shared" si="24"/>
        <v>0</v>
      </c>
      <c r="L42" s="94">
        <f t="shared" si="4"/>
        <v>0</v>
      </c>
      <c r="M42" s="53"/>
      <c r="N42" s="53"/>
      <c r="O42" s="92">
        <v>0</v>
      </c>
      <c r="P42" s="93"/>
      <c r="Q42" s="121">
        <f t="shared" si="25"/>
        <v>0</v>
      </c>
      <c r="R42" s="94">
        <f t="shared" si="6"/>
        <v>0</v>
      </c>
      <c r="S42" s="53"/>
      <c r="T42" s="53"/>
      <c r="U42" s="92">
        <v>0</v>
      </c>
      <c r="V42" s="93"/>
      <c r="W42" s="121">
        <f t="shared" si="26"/>
        <v>0</v>
      </c>
      <c r="X42" s="94">
        <f t="shared" si="8"/>
        <v>0</v>
      </c>
      <c r="Y42" s="53"/>
      <c r="Z42" s="53"/>
      <c r="AA42" s="121">
        <f t="shared" si="27"/>
        <v>0</v>
      </c>
      <c r="AB42" s="93"/>
      <c r="AC42" s="92">
        <f t="shared" si="9"/>
        <v>0</v>
      </c>
      <c r="AD42" s="94">
        <f t="shared" si="10"/>
        <v>0</v>
      </c>
      <c r="AE42" s="53"/>
      <c r="AF42" s="53"/>
      <c r="AG42" s="121">
        <f t="shared" si="28"/>
        <v>0</v>
      </c>
      <c r="AH42" s="93"/>
      <c r="AI42" s="92">
        <f t="shared" si="11"/>
        <v>0</v>
      </c>
      <c r="AJ42" s="94">
        <f t="shared" si="12"/>
        <v>0</v>
      </c>
      <c r="AK42" s="53"/>
      <c r="AL42" s="53"/>
      <c r="AM42" s="92">
        <f t="shared" si="13"/>
        <v>0</v>
      </c>
      <c r="AN42" s="93">
        <f t="shared" si="13"/>
        <v>0</v>
      </c>
      <c r="AO42" s="92">
        <f t="shared" si="13"/>
        <v>0</v>
      </c>
      <c r="AP42" s="94">
        <f t="shared" si="13"/>
        <v>0</v>
      </c>
      <c r="AQ42" s="53">
        <f t="shared" si="13"/>
        <v>0</v>
      </c>
      <c r="AR42" s="53">
        <f t="shared" si="13"/>
        <v>0</v>
      </c>
      <c r="AS42" s="111"/>
      <c r="AT42" s="111"/>
    </row>
    <row r="43" spans="1:46" ht="15" customHeight="1" x14ac:dyDescent="0.2">
      <c r="A43" s="85"/>
      <c r="B43" s="91" t="s">
        <v>105</v>
      </c>
      <c r="C43" s="92">
        <v>0</v>
      </c>
      <c r="D43" s="93"/>
      <c r="E43" s="121">
        <f t="shared" si="23"/>
        <v>0</v>
      </c>
      <c r="F43" s="94">
        <f t="shared" si="2"/>
        <v>0</v>
      </c>
      <c r="G43" s="53"/>
      <c r="H43" s="53"/>
      <c r="I43" s="92">
        <v>130977627</v>
      </c>
      <c r="J43" s="93"/>
      <c r="K43" s="121">
        <f t="shared" si="24"/>
        <v>130977627</v>
      </c>
      <c r="L43" s="94">
        <f t="shared" si="4"/>
        <v>130977627</v>
      </c>
      <c r="M43" s="53"/>
      <c r="N43" s="53">
        <v>0</v>
      </c>
      <c r="O43" s="92">
        <v>48963277</v>
      </c>
      <c r="P43" s="93"/>
      <c r="Q43" s="121">
        <f t="shared" si="25"/>
        <v>48963277</v>
      </c>
      <c r="R43" s="94">
        <f t="shared" si="6"/>
        <v>48963277</v>
      </c>
      <c r="S43" s="53"/>
      <c r="T43" s="53"/>
      <c r="U43" s="92">
        <v>105716428</v>
      </c>
      <c r="V43" s="93"/>
      <c r="W43" s="121">
        <f t="shared" si="26"/>
        <v>105716428</v>
      </c>
      <c r="X43" s="94">
        <f t="shared" si="8"/>
        <v>90425248</v>
      </c>
      <c r="Y43" s="53">
        <v>15291180</v>
      </c>
      <c r="Z43" s="53"/>
      <c r="AA43" s="92">
        <v>162852349</v>
      </c>
      <c r="AB43" s="93"/>
      <c r="AC43" s="92">
        <f t="shared" si="9"/>
        <v>162852349</v>
      </c>
      <c r="AD43" s="94">
        <f t="shared" si="10"/>
        <v>151829931</v>
      </c>
      <c r="AE43" s="53">
        <v>11022418</v>
      </c>
      <c r="AF43" s="53"/>
      <c r="AG43" s="92">
        <v>186480243</v>
      </c>
      <c r="AH43" s="93"/>
      <c r="AI43" s="92">
        <f t="shared" si="11"/>
        <v>186480243</v>
      </c>
      <c r="AJ43" s="94">
        <f t="shared" si="12"/>
        <v>186395343</v>
      </c>
      <c r="AK43" s="53">
        <v>84900</v>
      </c>
      <c r="AL43" s="53"/>
      <c r="AM43" s="92">
        <f t="shared" si="13"/>
        <v>634989924</v>
      </c>
      <c r="AN43" s="93">
        <f t="shared" si="13"/>
        <v>0</v>
      </c>
      <c r="AO43" s="92">
        <f t="shared" si="13"/>
        <v>634989924</v>
      </c>
      <c r="AP43" s="94">
        <f t="shared" si="13"/>
        <v>608591426</v>
      </c>
      <c r="AQ43" s="53">
        <f t="shared" si="13"/>
        <v>26398498</v>
      </c>
      <c r="AR43" s="53">
        <f t="shared" si="13"/>
        <v>0</v>
      </c>
      <c r="AS43" s="111"/>
      <c r="AT43" s="111"/>
    </row>
    <row r="44" spans="1:46" ht="15" customHeight="1" x14ac:dyDescent="0.2">
      <c r="A44" s="85"/>
      <c r="B44" s="91" t="s">
        <v>106</v>
      </c>
      <c r="C44" s="92">
        <v>649213750</v>
      </c>
      <c r="D44" s="93"/>
      <c r="E44" s="121">
        <f>C44+D44</f>
        <v>649213750</v>
      </c>
      <c r="F44" s="94">
        <f t="shared" si="2"/>
        <v>649213750</v>
      </c>
      <c r="G44" s="53"/>
      <c r="H44" s="53"/>
      <c r="I44" s="92">
        <f>4532371-8469</f>
        <v>4523902</v>
      </c>
      <c r="J44" s="93"/>
      <c r="K44" s="121">
        <f>I44+J44</f>
        <v>4523902</v>
      </c>
      <c r="L44" s="94">
        <f t="shared" si="4"/>
        <v>4523902</v>
      </c>
      <c r="M44" s="53"/>
      <c r="N44" s="53"/>
      <c r="O44" s="92">
        <v>700941</v>
      </c>
      <c r="P44" s="93"/>
      <c r="Q44" s="121">
        <f>O44+P44</f>
        <v>700941</v>
      </c>
      <c r="R44" s="94">
        <f t="shared" si="6"/>
        <v>700941</v>
      </c>
      <c r="S44" s="53"/>
      <c r="T44" s="53"/>
      <c r="U44" s="92">
        <v>3817326</v>
      </c>
      <c r="V44" s="93"/>
      <c r="W44" s="121">
        <f>U44+V44</f>
        <v>3817326</v>
      </c>
      <c r="X44" s="94">
        <f t="shared" si="8"/>
        <v>3817326</v>
      </c>
      <c r="Y44" s="53"/>
      <c r="Z44" s="53"/>
      <c r="AA44" s="92">
        <v>532710</v>
      </c>
      <c r="AB44" s="93"/>
      <c r="AC44" s="92">
        <f t="shared" si="9"/>
        <v>532710</v>
      </c>
      <c r="AD44" s="94">
        <f t="shared" si="10"/>
        <v>532710</v>
      </c>
      <c r="AE44" s="53"/>
      <c r="AF44" s="53"/>
      <c r="AG44" s="92">
        <v>10072952</v>
      </c>
      <c r="AH44" s="93"/>
      <c r="AI44" s="92">
        <f t="shared" si="11"/>
        <v>10072952</v>
      </c>
      <c r="AJ44" s="94">
        <f t="shared" si="12"/>
        <v>10072952</v>
      </c>
      <c r="AK44" s="53"/>
      <c r="AL44" s="53"/>
      <c r="AM44" s="92">
        <f>AG44+AA44+U44+O44+I44+C44</f>
        <v>668861581</v>
      </c>
      <c r="AN44" s="93">
        <f t="shared" si="13"/>
        <v>0</v>
      </c>
      <c r="AO44" s="92">
        <f t="shared" si="13"/>
        <v>668861581</v>
      </c>
      <c r="AP44" s="94">
        <f t="shared" si="13"/>
        <v>668861581</v>
      </c>
      <c r="AQ44" s="53">
        <f t="shared" si="13"/>
        <v>0</v>
      </c>
      <c r="AR44" s="53">
        <f t="shared" si="13"/>
        <v>0</v>
      </c>
      <c r="AS44" s="111"/>
      <c r="AT44" s="111"/>
    </row>
    <row r="45" spans="1:46" s="123" customFormat="1" ht="15" customHeight="1" x14ac:dyDescent="0.2">
      <c r="A45" s="101" t="s">
        <v>107</v>
      </c>
      <c r="B45" s="102" t="s">
        <v>108</v>
      </c>
      <c r="C45" s="103">
        <f>SUM(C41:C44)</f>
        <v>709213750</v>
      </c>
      <c r="D45" s="103">
        <f>SUM(D41:D44)</f>
        <v>82894600</v>
      </c>
      <c r="E45" s="103">
        <f>C45+D45</f>
        <v>792108350</v>
      </c>
      <c r="F45" s="104">
        <f t="shared" si="2"/>
        <v>792108350</v>
      </c>
      <c r="G45" s="103">
        <f>SUM(G41:G44)</f>
        <v>0</v>
      </c>
      <c r="H45" s="103">
        <f>SUM(H41:H44)</f>
        <v>0</v>
      </c>
      <c r="I45" s="103">
        <f>SUM(I41:I44)</f>
        <v>135501529</v>
      </c>
      <c r="J45" s="103">
        <f>SUM(J41:J44)</f>
        <v>0</v>
      </c>
      <c r="K45" s="103">
        <f t="shared" si="3"/>
        <v>135501529</v>
      </c>
      <c r="L45" s="104">
        <f t="shared" si="4"/>
        <v>135501529</v>
      </c>
      <c r="M45" s="103">
        <f>SUM(M41:M44)</f>
        <v>0</v>
      </c>
      <c r="N45" s="103">
        <f>SUM(N41:N44)</f>
        <v>0</v>
      </c>
      <c r="O45" s="103">
        <f>SUM(O41:O44)</f>
        <v>49664218</v>
      </c>
      <c r="P45" s="103">
        <f>SUM(P41:P44)</f>
        <v>0</v>
      </c>
      <c r="Q45" s="103">
        <f t="shared" si="5"/>
        <v>49664218</v>
      </c>
      <c r="R45" s="104">
        <f t="shared" si="6"/>
        <v>49664218</v>
      </c>
      <c r="S45" s="103">
        <f>SUM(S41:S44)</f>
        <v>0</v>
      </c>
      <c r="T45" s="103">
        <f>SUM(T41:T44)</f>
        <v>0</v>
      </c>
      <c r="U45" s="103">
        <f>SUM(U41:U44)</f>
        <v>109533754</v>
      </c>
      <c r="V45" s="103">
        <f>SUM(V41:V44)</f>
        <v>0</v>
      </c>
      <c r="W45" s="103">
        <f t="shared" si="7"/>
        <v>109533754</v>
      </c>
      <c r="X45" s="104">
        <f t="shared" si="8"/>
        <v>94242574</v>
      </c>
      <c r="Y45" s="103">
        <f>SUM(Y41:Y44)</f>
        <v>15291180</v>
      </c>
      <c r="Z45" s="103">
        <f>SUM(Z41:Z44)</f>
        <v>0</v>
      </c>
      <c r="AA45" s="103">
        <f>SUM(AA41:AA44)</f>
        <v>163385059</v>
      </c>
      <c r="AB45" s="103">
        <f>SUM(AB41:AB44)</f>
        <v>0</v>
      </c>
      <c r="AC45" s="103">
        <f t="shared" si="9"/>
        <v>163385059</v>
      </c>
      <c r="AD45" s="104">
        <f t="shared" si="10"/>
        <v>152362641</v>
      </c>
      <c r="AE45" s="103">
        <f>SUM(AE41:AE44)</f>
        <v>11022418</v>
      </c>
      <c r="AF45" s="103">
        <f>SUM(AF41:AF44)</f>
        <v>0</v>
      </c>
      <c r="AG45" s="103">
        <f>SUM(AG41:AG44)</f>
        <v>196553195</v>
      </c>
      <c r="AH45" s="103">
        <f>SUM(AH41:AH44)</f>
        <v>0</v>
      </c>
      <c r="AI45" s="103">
        <f t="shared" si="11"/>
        <v>196553195</v>
      </c>
      <c r="AJ45" s="104">
        <f t="shared" si="12"/>
        <v>196468295</v>
      </c>
      <c r="AK45" s="103">
        <f>SUM(AK41:AK44)</f>
        <v>84900</v>
      </c>
      <c r="AL45" s="103">
        <f>SUM(AL41:AL44)</f>
        <v>0</v>
      </c>
      <c r="AM45" s="103">
        <f>AG45+AA45+U45+O45+I45+C44</f>
        <v>1303851505</v>
      </c>
      <c r="AN45" s="105">
        <f t="shared" si="13"/>
        <v>82894600</v>
      </c>
      <c r="AO45" s="103">
        <f t="shared" si="13"/>
        <v>1446746105</v>
      </c>
      <c r="AP45" s="104">
        <f t="shared" si="13"/>
        <v>1420347607</v>
      </c>
      <c r="AQ45" s="103">
        <f t="shared" si="13"/>
        <v>26398498</v>
      </c>
      <c r="AR45" s="103">
        <f t="shared" si="13"/>
        <v>0</v>
      </c>
      <c r="AS45" s="122"/>
      <c r="AT45" s="122"/>
    </row>
    <row r="46" spans="1:46" s="119" customFormat="1" ht="15" customHeight="1" x14ac:dyDescent="0.2">
      <c r="A46" s="52"/>
      <c r="B46" s="113" t="s">
        <v>99</v>
      </c>
      <c r="C46" s="114">
        <f>C45-C47</f>
        <v>108170824</v>
      </c>
      <c r="D46" s="115"/>
      <c r="E46" s="114">
        <f>C46+D46</f>
        <v>108170824</v>
      </c>
      <c r="F46" s="116">
        <f t="shared" si="2"/>
        <v>108170824</v>
      </c>
      <c r="G46" s="114"/>
      <c r="H46" s="114"/>
      <c r="I46" s="114">
        <f>I44</f>
        <v>4523902</v>
      </c>
      <c r="J46" s="114">
        <f t="shared" ref="J46:K46" si="29">J44</f>
        <v>0</v>
      </c>
      <c r="K46" s="114">
        <f t="shared" si="29"/>
        <v>4523902</v>
      </c>
      <c r="L46" s="116">
        <f t="shared" si="4"/>
        <v>4523902</v>
      </c>
      <c r="M46" s="114"/>
      <c r="N46" s="114"/>
      <c r="O46" s="114">
        <f>O44</f>
        <v>700941</v>
      </c>
      <c r="P46" s="115"/>
      <c r="Q46" s="114">
        <f t="shared" si="5"/>
        <v>700941</v>
      </c>
      <c r="R46" s="116">
        <f t="shared" si="6"/>
        <v>700941</v>
      </c>
      <c r="S46" s="114"/>
      <c r="T46" s="114"/>
      <c r="U46" s="114">
        <f>U44-U47</f>
        <v>3817326</v>
      </c>
      <c r="V46" s="115"/>
      <c r="W46" s="114">
        <f t="shared" si="7"/>
        <v>3817326</v>
      </c>
      <c r="X46" s="116">
        <f t="shared" si="8"/>
        <v>3817326</v>
      </c>
      <c r="Y46" s="114"/>
      <c r="Z46" s="114"/>
      <c r="AA46" s="114">
        <f>AA44-AA47</f>
        <v>532710</v>
      </c>
      <c r="AB46" s="115"/>
      <c r="AC46" s="114">
        <f t="shared" si="9"/>
        <v>532710</v>
      </c>
      <c r="AD46" s="116">
        <f t="shared" si="10"/>
        <v>532710</v>
      </c>
      <c r="AE46" s="114"/>
      <c r="AF46" s="114"/>
      <c r="AG46" s="114">
        <f>AG44-AG47</f>
        <v>10072952</v>
      </c>
      <c r="AH46" s="115"/>
      <c r="AI46" s="114">
        <f t="shared" si="11"/>
        <v>10072952</v>
      </c>
      <c r="AJ46" s="116">
        <f t="shared" si="12"/>
        <v>10072952</v>
      </c>
      <c r="AK46" s="114"/>
      <c r="AL46" s="114"/>
      <c r="AM46" s="114">
        <f>AG46+AA46+U46+O46+I46+C46</f>
        <v>127818655</v>
      </c>
      <c r="AN46" s="117">
        <f t="shared" si="13"/>
        <v>0</v>
      </c>
      <c r="AO46" s="114">
        <f t="shared" si="13"/>
        <v>127818655</v>
      </c>
      <c r="AP46" s="116">
        <f t="shared" si="13"/>
        <v>127818655</v>
      </c>
      <c r="AQ46" s="114">
        <f t="shared" si="13"/>
        <v>0</v>
      </c>
      <c r="AR46" s="114">
        <f t="shared" si="13"/>
        <v>0</v>
      </c>
      <c r="AS46" s="118"/>
      <c r="AT46" s="118"/>
    </row>
    <row r="47" spans="1:46" s="119" customFormat="1" ht="15" customHeight="1" x14ac:dyDescent="0.2">
      <c r="A47" s="52"/>
      <c r="B47" s="113" t="s">
        <v>100</v>
      </c>
      <c r="C47" s="114">
        <f>C41+541042926</f>
        <v>601042926</v>
      </c>
      <c r="D47" s="115">
        <v>82894600</v>
      </c>
      <c r="E47" s="114">
        <f t="shared" ref="E47:E48" si="30">C47+D47</f>
        <v>683937526</v>
      </c>
      <c r="F47" s="116">
        <f t="shared" si="2"/>
        <v>683937526</v>
      </c>
      <c r="G47" s="114"/>
      <c r="H47" s="114"/>
      <c r="I47" s="114"/>
      <c r="J47" s="115"/>
      <c r="K47" s="114">
        <f t="shared" si="3"/>
        <v>0</v>
      </c>
      <c r="L47" s="116">
        <f t="shared" si="4"/>
        <v>0</v>
      </c>
      <c r="M47" s="114"/>
      <c r="N47" s="114"/>
      <c r="O47" s="114">
        <v>0</v>
      </c>
      <c r="P47" s="115"/>
      <c r="Q47" s="114">
        <f t="shared" si="5"/>
        <v>0</v>
      </c>
      <c r="R47" s="116">
        <f t="shared" si="6"/>
        <v>0</v>
      </c>
      <c r="S47" s="114"/>
      <c r="T47" s="114"/>
      <c r="U47" s="114"/>
      <c r="V47" s="115"/>
      <c r="W47" s="114">
        <f t="shared" si="7"/>
        <v>0</v>
      </c>
      <c r="X47" s="116">
        <f t="shared" si="8"/>
        <v>0</v>
      </c>
      <c r="Y47" s="114"/>
      <c r="Z47" s="114"/>
      <c r="AA47" s="114"/>
      <c r="AB47" s="115"/>
      <c r="AC47" s="114">
        <f t="shared" si="9"/>
        <v>0</v>
      </c>
      <c r="AD47" s="116">
        <f t="shared" si="10"/>
        <v>0</v>
      </c>
      <c r="AE47" s="114"/>
      <c r="AF47" s="114"/>
      <c r="AG47" s="114"/>
      <c r="AH47" s="115"/>
      <c r="AI47" s="114">
        <f t="shared" si="11"/>
        <v>0</v>
      </c>
      <c r="AJ47" s="116">
        <f t="shared" si="12"/>
        <v>0</v>
      </c>
      <c r="AK47" s="114"/>
      <c r="AL47" s="114"/>
      <c r="AM47" s="114">
        <f>AG47+AA47+U47+O47+I47+C47</f>
        <v>601042926</v>
      </c>
      <c r="AN47" s="117">
        <f t="shared" si="13"/>
        <v>82894600</v>
      </c>
      <c r="AO47" s="114">
        <f t="shared" si="13"/>
        <v>683937526</v>
      </c>
      <c r="AP47" s="116">
        <f t="shared" si="13"/>
        <v>683937526</v>
      </c>
      <c r="AQ47" s="114">
        <f t="shared" si="13"/>
        <v>0</v>
      </c>
      <c r="AR47" s="114">
        <f t="shared" si="13"/>
        <v>0</v>
      </c>
      <c r="AS47" s="118"/>
      <c r="AT47" s="118"/>
    </row>
    <row r="48" spans="1:46" s="119" customFormat="1" ht="15" customHeight="1" x14ac:dyDescent="0.2">
      <c r="A48" s="52"/>
      <c r="B48" s="113" t="s">
        <v>101</v>
      </c>
      <c r="C48" s="114">
        <v>0</v>
      </c>
      <c r="D48" s="115"/>
      <c r="E48" s="114">
        <f t="shared" si="30"/>
        <v>0</v>
      </c>
      <c r="F48" s="116">
        <f t="shared" si="2"/>
        <v>0</v>
      </c>
      <c r="G48" s="114">
        <f>G44</f>
        <v>0</v>
      </c>
      <c r="H48" s="114">
        <f>H44</f>
        <v>0</v>
      </c>
      <c r="I48" s="114">
        <f>I43</f>
        <v>130977627</v>
      </c>
      <c r="J48" s="115">
        <f>J43</f>
        <v>0</v>
      </c>
      <c r="K48" s="114">
        <f t="shared" si="3"/>
        <v>130977627</v>
      </c>
      <c r="L48" s="116">
        <f t="shared" si="4"/>
        <v>130977627</v>
      </c>
      <c r="M48" s="114"/>
      <c r="N48" s="114">
        <f>N43</f>
        <v>0</v>
      </c>
      <c r="O48" s="114">
        <f>O43</f>
        <v>48963277</v>
      </c>
      <c r="P48" s="115">
        <f>P43</f>
        <v>0</v>
      </c>
      <c r="Q48" s="114">
        <f t="shared" si="5"/>
        <v>48963277</v>
      </c>
      <c r="R48" s="116">
        <f t="shared" si="6"/>
        <v>48963277</v>
      </c>
      <c r="S48" s="114"/>
      <c r="T48" s="114"/>
      <c r="U48" s="114">
        <f>U43</f>
        <v>105716428</v>
      </c>
      <c r="V48" s="115">
        <f>V43</f>
        <v>0</v>
      </c>
      <c r="W48" s="114">
        <f t="shared" si="7"/>
        <v>105716428</v>
      </c>
      <c r="X48" s="116">
        <f t="shared" si="8"/>
        <v>105716428</v>
      </c>
      <c r="Y48" s="114">
        <f>Y44</f>
        <v>0</v>
      </c>
      <c r="Z48" s="114"/>
      <c r="AA48" s="114">
        <f>AA43</f>
        <v>162852349</v>
      </c>
      <c r="AB48" s="115">
        <f>AB43</f>
        <v>0</v>
      </c>
      <c r="AC48" s="114">
        <f t="shared" si="9"/>
        <v>162852349</v>
      </c>
      <c r="AD48" s="116">
        <f t="shared" si="10"/>
        <v>162852349</v>
      </c>
      <c r="AE48" s="114">
        <f>AE44</f>
        <v>0</v>
      </c>
      <c r="AF48" s="114"/>
      <c r="AG48" s="114">
        <f>AG43</f>
        <v>186480243</v>
      </c>
      <c r="AH48" s="115">
        <f>AH43</f>
        <v>0</v>
      </c>
      <c r="AI48" s="114">
        <f t="shared" si="11"/>
        <v>186480243</v>
      </c>
      <c r="AJ48" s="116">
        <f t="shared" si="12"/>
        <v>186480243</v>
      </c>
      <c r="AK48" s="114">
        <f>AK44</f>
        <v>0</v>
      </c>
      <c r="AL48" s="114"/>
      <c r="AM48" s="114">
        <f>AG48+AA48+U48+O48+I48+C48</f>
        <v>634989924</v>
      </c>
      <c r="AN48" s="115">
        <f t="shared" si="13"/>
        <v>0</v>
      </c>
      <c r="AO48" s="114">
        <f>AI48+AC48+W48+Q48+K48+E48</f>
        <v>634989924</v>
      </c>
      <c r="AP48" s="116">
        <f t="shared" si="13"/>
        <v>634989924</v>
      </c>
      <c r="AQ48" s="114">
        <f t="shared" si="13"/>
        <v>0</v>
      </c>
      <c r="AR48" s="114">
        <f t="shared" si="13"/>
        <v>0</v>
      </c>
      <c r="AS48" s="118"/>
      <c r="AT48" s="118"/>
    </row>
    <row r="49" spans="1:46" s="130" customFormat="1" ht="15" customHeight="1" x14ac:dyDescent="0.2">
      <c r="A49" s="124"/>
      <c r="B49" s="125" t="s">
        <v>109</v>
      </c>
      <c r="C49" s="126">
        <f>C26-C14</f>
        <v>587652056</v>
      </c>
      <c r="D49" s="126">
        <f t="shared" ref="D49:E49" si="31">D26-D14</f>
        <v>10000000</v>
      </c>
      <c r="E49" s="126">
        <f t="shared" si="31"/>
        <v>597652056</v>
      </c>
      <c r="F49" s="127">
        <f t="shared" si="2"/>
        <v>597652056</v>
      </c>
      <c r="G49" s="126">
        <f>G26-G14</f>
        <v>0</v>
      </c>
      <c r="H49" s="126">
        <f>H26-H14</f>
        <v>0</v>
      </c>
      <c r="I49" s="126">
        <f>I26-I14</f>
        <v>-135501529</v>
      </c>
      <c r="J49" s="126">
        <f t="shared" ref="J49:K49" si="32">J26-J14</f>
        <v>0</v>
      </c>
      <c r="K49" s="126">
        <f t="shared" si="32"/>
        <v>-135501529</v>
      </c>
      <c r="L49" s="127">
        <f t="shared" si="4"/>
        <v>-135501529</v>
      </c>
      <c r="M49" s="126">
        <f>M26-M14</f>
        <v>0</v>
      </c>
      <c r="N49" s="126">
        <f>N26-N14</f>
        <v>0</v>
      </c>
      <c r="O49" s="126">
        <f>O26-O14</f>
        <v>-49014218</v>
      </c>
      <c r="P49" s="126">
        <f t="shared" ref="P49:Q49" si="33">P26-P14</f>
        <v>0</v>
      </c>
      <c r="Q49" s="126">
        <f t="shared" si="33"/>
        <v>-49014218</v>
      </c>
      <c r="R49" s="127">
        <f t="shared" si="6"/>
        <v>-49014218</v>
      </c>
      <c r="S49" s="126">
        <f>S26-S14</f>
        <v>0</v>
      </c>
      <c r="T49" s="126">
        <f>T26-T14</f>
        <v>0</v>
      </c>
      <c r="U49" s="126">
        <f>U26-U14</f>
        <v>-109533754</v>
      </c>
      <c r="V49" s="126">
        <f t="shared" ref="V49:W49" si="34">V26-V14</f>
        <v>0</v>
      </c>
      <c r="W49" s="126">
        <f t="shared" si="34"/>
        <v>-109533754</v>
      </c>
      <c r="X49" s="127">
        <f t="shared" si="8"/>
        <v>-94242574</v>
      </c>
      <c r="Y49" s="126">
        <f>Y26-Y14</f>
        <v>-15291180</v>
      </c>
      <c r="Z49" s="126">
        <f>Z26-Z14</f>
        <v>0</v>
      </c>
      <c r="AA49" s="126">
        <f>AA26-AA14</f>
        <v>-163385059</v>
      </c>
      <c r="AB49" s="126">
        <f t="shared" ref="AB49:AC49" si="35">AB26-AB14</f>
        <v>0</v>
      </c>
      <c r="AC49" s="126">
        <f t="shared" si="35"/>
        <v>-163385059</v>
      </c>
      <c r="AD49" s="127">
        <f t="shared" si="10"/>
        <v>-152362641</v>
      </c>
      <c r="AE49" s="126">
        <f>AE26-AE14</f>
        <v>-11022418</v>
      </c>
      <c r="AF49" s="126">
        <f>AF26-AF14</f>
        <v>0</v>
      </c>
      <c r="AG49" s="126">
        <f>AG26-AG14</f>
        <v>-192895595</v>
      </c>
      <c r="AH49" s="126">
        <f t="shared" ref="AH49:AI49" si="36">AH26-AH14</f>
        <v>0</v>
      </c>
      <c r="AI49" s="126">
        <f t="shared" si="36"/>
        <v>-192895595</v>
      </c>
      <c r="AJ49" s="127">
        <f t="shared" si="12"/>
        <v>-202545084</v>
      </c>
      <c r="AK49" s="126">
        <f>AK26-AK14</f>
        <v>9649489</v>
      </c>
      <c r="AL49" s="126">
        <f>AL26-AL14</f>
        <v>0</v>
      </c>
      <c r="AM49" s="126">
        <f>AG49+AA49+U49+O49+I49+C48</f>
        <v>-650330155</v>
      </c>
      <c r="AN49" s="128">
        <f t="shared" si="13"/>
        <v>10000000</v>
      </c>
      <c r="AO49" s="126">
        <f t="shared" si="13"/>
        <v>-52678099</v>
      </c>
      <c r="AP49" s="127">
        <f t="shared" si="13"/>
        <v>-36013990</v>
      </c>
      <c r="AQ49" s="126">
        <f t="shared" si="13"/>
        <v>-16664109</v>
      </c>
      <c r="AR49" s="126">
        <f t="shared" si="13"/>
        <v>0</v>
      </c>
      <c r="AS49" s="129"/>
      <c r="AT49" s="129"/>
    </row>
    <row r="50" spans="1:46" s="130" customFormat="1" ht="15" customHeight="1" x14ac:dyDescent="0.2">
      <c r="A50" s="124"/>
      <c r="B50" s="125" t="s">
        <v>110</v>
      </c>
      <c r="C50" s="126">
        <f t="shared" ref="C50:D51" si="37">C30-C18</f>
        <v>-642432104</v>
      </c>
      <c r="D50" s="126">
        <f t="shared" si="37"/>
        <v>-92894600</v>
      </c>
      <c r="E50" s="126">
        <f>C50+D50</f>
        <v>-735326704</v>
      </c>
      <c r="F50" s="127">
        <f t="shared" si="2"/>
        <v>-735326704</v>
      </c>
      <c r="G50" s="126">
        <f>G30-G18</f>
        <v>0</v>
      </c>
      <c r="H50" s="126">
        <f t="shared" ref="G50:J51" si="38">H30-H18</f>
        <v>0</v>
      </c>
      <c r="I50" s="126">
        <f t="shared" si="38"/>
        <v>0</v>
      </c>
      <c r="J50" s="126">
        <f t="shared" si="38"/>
        <v>0</v>
      </c>
      <c r="K50" s="126">
        <f>I50+J50</f>
        <v>0</v>
      </c>
      <c r="L50" s="127">
        <f t="shared" si="4"/>
        <v>0</v>
      </c>
      <c r="M50" s="126">
        <f>M30-M18</f>
        <v>0</v>
      </c>
      <c r="N50" s="126">
        <f t="shared" ref="M50:P51" si="39">N30-N18</f>
        <v>0</v>
      </c>
      <c r="O50" s="126">
        <f t="shared" si="39"/>
        <v>-650000</v>
      </c>
      <c r="P50" s="126">
        <f t="shared" si="39"/>
        <v>0</v>
      </c>
      <c r="Q50" s="126">
        <f>O50+P50</f>
        <v>-650000</v>
      </c>
      <c r="R50" s="127">
        <f t="shared" si="6"/>
        <v>-650000</v>
      </c>
      <c r="S50" s="126">
        <f>S30-S18</f>
        <v>0</v>
      </c>
      <c r="T50" s="126">
        <f t="shared" ref="S50:V51" si="40">T30-T18</f>
        <v>0</v>
      </c>
      <c r="U50" s="126">
        <f t="shared" si="40"/>
        <v>0</v>
      </c>
      <c r="V50" s="126">
        <f t="shared" si="40"/>
        <v>0</v>
      </c>
      <c r="W50" s="126">
        <f>U50+V50</f>
        <v>0</v>
      </c>
      <c r="X50" s="127">
        <f t="shared" si="8"/>
        <v>0</v>
      </c>
      <c r="Y50" s="126">
        <f>Y30-Y18</f>
        <v>0</v>
      </c>
      <c r="Z50" s="126">
        <f t="shared" ref="Z50:AB51" si="41">Z30-Z18</f>
        <v>0</v>
      </c>
      <c r="AA50" s="126">
        <f t="shared" si="41"/>
        <v>0</v>
      </c>
      <c r="AB50" s="126">
        <f t="shared" si="41"/>
        <v>0</v>
      </c>
      <c r="AC50" s="126">
        <f>AA50+AB50</f>
        <v>0</v>
      </c>
      <c r="AD50" s="127">
        <f t="shared" si="10"/>
        <v>0</v>
      </c>
      <c r="AE50" s="126">
        <f>AE30-AE18</f>
        <v>0</v>
      </c>
      <c r="AF50" s="126">
        <f t="shared" ref="AF50:AH51" si="42">AF30-AF18</f>
        <v>0</v>
      </c>
      <c r="AG50" s="126">
        <f t="shared" si="42"/>
        <v>-3657600</v>
      </c>
      <c r="AH50" s="126">
        <f t="shared" si="42"/>
        <v>0</v>
      </c>
      <c r="AI50" s="126">
        <f>AG50+AH50</f>
        <v>-3657600</v>
      </c>
      <c r="AJ50" s="127">
        <f t="shared" si="12"/>
        <v>-3657600</v>
      </c>
      <c r="AK50" s="126">
        <f>AK30-AK18</f>
        <v>0</v>
      </c>
      <c r="AL50" s="126">
        <f>AL30-AL18</f>
        <v>0</v>
      </c>
      <c r="AM50" s="126">
        <f>AG50+AA50+U50+O50+I50+C49</f>
        <v>583344456</v>
      </c>
      <c r="AN50" s="128">
        <f t="shared" si="13"/>
        <v>-92894600</v>
      </c>
      <c r="AO50" s="126">
        <f t="shared" si="13"/>
        <v>-739634304</v>
      </c>
      <c r="AP50" s="127">
        <f t="shared" si="13"/>
        <v>-739634304</v>
      </c>
      <c r="AQ50" s="126">
        <f t="shared" si="13"/>
        <v>0</v>
      </c>
      <c r="AR50" s="126">
        <f t="shared" si="13"/>
        <v>0</v>
      </c>
      <c r="AS50" s="129"/>
      <c r="AT50" s="129"/>
    </row>
    <row r="51" spans="1:46" s="136" customFormat="1" ht="22.5" customHeight="1" x14ac:dyDescent="0.2">
      <c r="A51" s="131" t="s">
        <v>111</v>
      </c>
      <c r="B51" s="132" t="s">
        <v>112</v>
      </c>
      <c r="C51" s="65">
        <f t="shared" si="37"/>
        <v>-54780048</v>
      </c>
      <c r="D51" s="65">
        <f>D31-D19</f>
        <v>-82894600</v>
      </c>
      <c r="E51" s="65">
        <f>C51+D51</f>
        <v>-137674648</v>
      </c>
      <c r="F51" s="133">
        <f t="shared" si="2"/>
        <v>-137674648</v>
      </c>
      <c r="G51" s="65">
        <f t="shared" si="38"/>
        <v>0</v>
      </c>
      <c r="H51" s="65">
        <f t="shared" si="38"/>
        <v>0</v>
      </c>
      <c r="I51" s="65">
        <f t="shared" si="38"/>
        <v>-135501529</v>
      </c>
      <c r="J51" s="65">
        <f>J31-J19</f>
        <v>0</v>
      </c>
      <c r="K51" s="65">
        <f>I51+J51</f>
        <v>-135501529</v>
      </c>
      <c r="L51" s="133">
        <f t="shared" si="4"/>
        <v>-135501529</v>
      </c>
      <c r="M51" s="65">
        <f t="shared" si="39"/>
        <v>0</v>
      </c>
      <c r="N51" s="65">
        <f t="shared" si="39"/>
        <v>0</v>
      </c>
      <c r="O51" s="65">
        <f t="shared" si="39"/>
        <v>-49664218</v>
      </c>
      <c r="P51" s="65">
        <f>P31-P19</f>
        <v>0</v>
      </c>
      <c r="Q51" s="65">
        <f>O51+P51</f>
        <v>-49664218</v>
      </c>
      <c r="R51" s="133">
        <f t="shared" si="6"/>
        <v>-49664218</v>
      </c>
      <c r="S51" s="65">
        <f t="shared" si="40"/>
        <v>0</v>
      </c>
      <c r="T51" s="65">
        <f t="shared" si="40"/>
        <v>0</v>
      </c>
      <c r="U51" s="65">
        <f t="shared" si="40"/>
        <v>-109533754</v>
      </c>
      <c r="V51" s="65">
        <f>V31-V19</f>
        <v>0</v>
      </c>
      <c r="W51" s="65">
        <f>U51+V51</f>
        <v>-109533754</v>
      </c>
      <c r="X51" s="133">
        <f t="shared" si="8"/>
        <v>-94242574</v>
      </c>
      <c r="Y51" s="65">
        <f>Y31-Y19</f>
        <v>-15291180</v>
      </c>
      <c r="Z51" s="65">
        <f t="shared" si="41"/>
        <v>0</v>
      </c>
      <c r="AA51" s="65">
        <f t="shared" si="41"/>
        <v>-163385059</v>
      </c>
      <c r="AB51" s="65">
        <f>AB31-AB19</f>
        <v>0</v>
      </c>
      <c r="AC51" s="65">
        <f>AA51+AB51</f>
        <v>-163385059</v>
      </c>
      <c r="AD51" s="133">
        <f t="shared" si="10"/>
        <v>-152362641</v>
      </c>
      <c r="AE51" s="65">
        <f>AE31-AE19</f>
        <v>-11022418</v>
      </c>
      <c r="AF51" s="65">
        <f t="shared" si="42"/>
        <v>0</v>
      </c>
      <c r="AG51" s="65">
        <f t="shared" si="42"/>
        <v>-196553195</v>
      </c>
      <c r="AH51" s="65">
        <f>AH31-AH19</f>
        <v>0</v>
      </c>
      <c r="AI51" s="65">
        <f>AG51+AH51</f>
        <v>-196553195</v>
      </c>
      <c r="AJ51" s="133">
        <f t="shared" si="12"/>
        <v>-206202684</v>
      </c>
      <c r="AK51" s="65">
        <f>AK31-AK19</f>
        <v>9649489</v>
      </c>
      <c r="AL51" s="65">
        <f>AL31-AL19</f>
        <v>0</v>
      </c>
      <c r="AM51" s="65">
        <f>AG51+AA51+U51+O51+I51+C51</f>
        <v>-709417803</v>
      </c>
      <c r="AN51" s="134">
        <f t="shared" si="13"/>
        <v>-82894600</v>
      </c>
      <c r="AO51" s="65">
        <f t="shared" si="13"/>
        <v>-792312403</v>
      </c>
      <c r="AP51" s="133">
        <f t="shared" si="13"/>
        <v>-775648294</v>
      </c>
      <c r="AQ51" s="65">
        <f t="shared" si="13"/>
        <v>-16664109</v>
      </c>
      <c r="AR51" s="65">
        <f t="shared" si="13"/>
        <v>0</v>
      </c>
      <c r="AS51" s="135"/>
      <c r="AT51" s="135"/>
    </row>
    <row r="52" spans="1:46" s="136" customFormat="1" ht="21.75" customHeight="1" x14ac:dyDescent="0.2">
      <c r="A52" s="131" t="s">
        <v>113</v>
      </c>
      <c r="B52" s="137" t="s">
        <v>114</v>
      </c>
      <c r="C52" s="65">
        <f>C45-C36</f>
        <v>54780048</v>
      </c>
      <c r="D52" s="65">
        <f>D45-D36</f>
        <v>82894600</v>
      </c>
      <c r="E52" s="65">
        <f>C52+D52</f>
        <v>137674648</v>
      </c>
      <c r="F52" s="133">
        <f t="shared" si="2"/>
        <v>137674648</v>
      </c>
      <c r="G52" s="65">
        <f>G45-G36</f>
        <v>0</v>
      </c>
      <c r="H52" s="66">
        <f>H45-H36</f>
        <v>0</v>
      </c>
      <c r="I52" s="65">
        <f>I45-I36</f>
        <v>135501529</v>
      </c>
      <c r="J52" s="65">
        <f>J45-J36</f>
        <v>0</v>
      </c>
      <c r="K52" s="65">
        <f t="shared" si="3"/>
        <v>135501529</v>
      </c>
      <c r="L52" s="133">
        <f t="shared" si="4"/>
        <v>135501529</v>
      </c>
      <c r="M52" s="66">
        <f>M45-M36</f>
        <v>0</v>
      </c>
      <c r="N52" s="66">
        <f>N45-N36</f>
        <v>0</v>
      </c>
      <c r="O52" s="65">
        <f>O45-O36</f>
        <v>49664218</v>
      </c>
      <c r="P52" s="65">
        <f>P45-P36</f>
        <v>0</v>
      </c>
      <c r="Q52" s="65">
        <f t="shared" si="5"/>
        <v>49664218</v>
      </c>
      <c r="R52" s="133">
        <f t="shared" si="6"/>
        <v>49664218</v>
      </c>
      <c r="S52" s="66">
        <f>S45-S36</f>
        <v>0</v>
      </c>
      <c r="T52" s="66">
        <f>T45-T36</f>
        <v>0</v>
      </c>
      <c r="U52" s="65">
        <f>U45-U36</f>
        <v>109533754</v>
      </c>
      <c r="V52" s="65">
        <f>V45-V36</f>
        <v>0</v>
      </c>
      <c r="W52" s="65">
        <f t="shared" si="7"/>
        <v>109533754</v>
      </c>
      <c r="X52" s="133">
        <f t="shared" si="8"/>
        <v>94242574</v>
      </c>
      <c r="Y52" s="66">
        <f>Y45-Y36</f>
        <v>15291180</v>
      </c>
      <c r="Z52" s="66">
        <f>Z45-Z36</f>
        <v>0</v>
      </c>
      <c r="AA52" s="65">
        <f>AA45-AA36</f>
        <v>163385059</v>
      </c>
      <c r="AB52" s="65">
        <f>AB45-AB36</f>
        <v>0</v>
      </c>
      <c r="AC52" s="65">
        <f t="shared" si="9"/>
        <v>163385059</v>
      </c>
      <c r="AD52" s="133">
        <f t="shared" si="10"/>
        <v>152362641</v>
      </c>
      <c r="AE52" s="66">
        <f>AE45-AE36</f>
        <v>11022418</v>
      </c>
      <c r="AF52" s="66">
        <f>AF45-AF36</f>
        <v>0</v>
      </c>
      <c r="AG52" s="65">
        <f>AG45-AG36</f>
        <v>196553195</v>
      </c>
      <c r="AH52" s="65">
        <f>AH45-AH36</f>
        <v>0</v>
      </c>
      <c r="AI52" s="65">
        <f t="shared" si="11"/>
        <v>196553195</v>
      </c>
      <c r="AJ52" s="133">
        <f t="shared" si="12"/>
        <v>196468295</v>
      </c>
      <c r="AK52" s="66">
        <f>AK45-AK36</f>
        <v>84900</v>
      </c>
      <c r="AL52" s="66">
        <f>AL45-AL36</f>
        <v>0</v>
      </c>
      <c r="AM52" s="66">
        <f>AG52+AA52+U52+O52+I52+C52</f>
        <v>709417803</v>
      </c>
      <c r="AN52" s="138">
        <f t="shared" si="13"/>
        <v>82894600</v>
      </c>
      <c r="AO52" s="65">
        <f t="shared" si="13"/>
        <v>792312403</v>
      </c>
      <c r="AP52" s="139">
        <f t="shared" si="13"/>
        <v>765913905</v>
      </c>
      <c r="AQ52" s="66">
        <f t="shared" si="13"/>
        <v>26398498</v>
      </c>
      <c r="AR52" s="66">
        <f t="shared" si="13"/>
        <v>0</v>
      </c>
      <c r="AS52" s="135"/>
      <c r="AT52" s="135"/>
    </row>
    <row r="53" spans="1:46" s="31" customFormat="1" ht="21.75" customHeight="1" x14ac:dyDescent="0.2">
      <c r="A53" s="43" t="s">
        <v>115</v>
      </c>
      <c r="B53" s="140" t="s">
        <v>116</v>
      </c>
      <c r="C53" s="141"/>
      <c r="D53" s="142"/>
      <c r="E53" s="143"/>
      <c r="F53" s="144"/>
      <c r="G53" s="145"/>
      <c r="H53" s="145"/>
      <c r="I53" s="141"/>
      <c r="J53" s="142"/>
      <c r="K53" s="143"/>
      <c r="L53" s="144"/>
      <c r="M53" s="145"/>
      <c r="N53" s="145"/>
      <c r="O53" s="143"/>
      <c r="P53" s="142"/>
      <c r="Q53" s="143"/>
      <c r="R53" s="144"/>
      <c r="S53" s="146"/>
      <c r="T53" s="147"/>
      <c r="U53" s="143"/>
      <c r="V53" s="142"/>
      <c r="W53" s="143"/>
      <c r="X53" s="144"/>
      <c r="Y53" s="145"/>
      <c r="Z53" s="147"/>
      <c r="AA53" s="143"/>
      <c r="AB53" s="142"/>
      <c r="AC53" s="143"/>
      <c r="AD53" s="144"/>
      <c r="AE53" s="145"/>
      <c r="AF53" s="147"/>
      <c r="AG53" s="143"/>
      <c r="AH53" s="142"/>
      <c r="AI53" s="143"/>
      <c r="AJ53" s="144"/>
      <c r="AK53" s="145"/>
      <c r="AL53" s="147"/>
      <c r="AM53" s="146"/>
      <c r="AN53" s="148"/>
      <c r="AO53" s="143"/>
      <c r="AP53" s="149"/>
      <c r="AQ53" s="146"/>
      <c r="AR53" s="147"/>
      <c r="AS53" s="146"/>
      <c r="AT53" s="146"/>
    </row>
    <row r="54" spans="1:46" s="158" customFormat="1" ht="12" x14ac:dyDescent="0.2">
      <c r="A54" s="150"/>
      <c r="B54" s="151" t="s">
        <v>117</v>
      </c>
      <c r="C54" s="152">
        <v>19</v>
      </c>
      <c r="D54" s="153"/>
      <c r="E54" s="152">
        <f t="shared" ref="E54:E56" si="43">C54+D54</f>
        <v>19</v>
      </c>
      <c r="F54" s="154">
        <f t="shared" si="2"/>
        <v>19</v>
      </c>
      <c r="G54" s="155"/>
      <c r="H54" s="155"/>
      <c r="I54" s="152">
        <v>23</v>
      </c>
      <c r="J54" s="153"/>
      <c r="K54" s="152">
        <f t="shared" si="3"/>
        <v>23</v>
      </c>
      <c r="L54" s="154">
        <f t="shared" si="4"/>
        <v>23</v>
      </c>
      <c r="M54" s="155"/>
      <c r="N54" s="155"/>
      <c r="O54" s="152">
        <v>8</v>
      </c>
      <c r="P54" s="153"/>
      <c r="Q54" s="152">
        <f t="shared" si="5"/>
        <v>8</v>
      </c>
      <c r="R54" s="154">
        <f t="shared" si="6"/>
        <v>8</v>
      </c>
      <c r="S54" s="155"/>
      <c r="T54" s="155"/>
      <c r="U54" s="152">
        <v>31</v>
      </c>
      <c r="V54" s="153"/>
      <c r="W54" s="152">
        <f t="shared" si="7"/>
        <v>31</v>
      </c>
      <c r="X54" s="154">
        <f t="shared" si="8"/>
        <v>27</v>
      </c>
      <c r="Y54" s="155">
        <v>4</v>
      </c>
      <c r="Z54" s="155"/>
      <c r="AA54" s="152">
        <v>37</v>
      </c>
      <c r="AB54" s="153"/>
      <c r="AC54" s="152">
        <f t="shared" si="9"/>
        <v>37</v>
      </c>
      <c r="AD54" s="154">
        <f t="shared" si="10"/>
        <v>34</v>
      </c>
      <c r="AE54" s="155">
        <v>3</v>
      </c>
      <c r="AF54" s="155"/>
      <c r="AG54" s="152">
        <v>42</v>
      </c>
      <c r="AH54" s="153"/>
      <c r="AI54" s="152">
        <f t="shared" si="11"/>
        <v>42</v>
      </c>
      <c r="AJ54" s="154">
        <f t="shared" si="12"/>
        <v>40</v>
      </c>
      <c r="AK54" s="155">
        <v>2</v>
      </c>
      <c r="AL54" s="155"/>
      <c r="AM54" s="152">
        <f>AG54+AA54+U54+O54+I54+C53</f>
        <v>141</v>
      </c>
      <c r="AN54" s="153">
        <f t="shared" si="13"/>
        <v>0</v>
      </c>
      <c r="AO54" s="152">
        <f t="shared" si="13"/>
        <v>160</v>
      </c>
      <c r="AP54" s="156">
        <f t="shared" si="13"/>
        <v>151</v>
      </c>
      <c r="AQ54" s="155">
        <f t="shared" si="13"/>
        <v>9</v>
      </c>
      <c r="AR54" s="155">
        <f t="shared" si="13"/>
        <v>0</v>
      </c>
      <c r="AS54" s="157"/>
      <c r="AT54" s="157"/>
    </row>
    <row r="55" spans="1:46" s="158" customFormat="1" ht="12" x14ac:dyDescent="0.2">
      <c r="A55" s="150"/>
      <c r="B55" s="151" t="s">
        <v>118</v>
      </c>
      <c r="C55" s="152">
        <v>111</v>
      </c>
      <c r="D55" s="153"/>
      <c r="E55" s="152">
        <f t="shared" si="43"/>
        <v>111</v>
      </c>
      <c r="F55" s="154">
        <f t="shared" si="2"/>
        <v>111</v>
      </c>
      <c r="G55" s="155"/>
      <c r="H55" s="155"/>
      <c r="I55" s="152">
        <v>0</v>
      </c>
      <c r="J55" s="153"/>
      <c r="K55" s="152">
        <f t="shared" si="3"/>
        <v>0</v>
      </c>
      <c r="L55" s="154">
        <f t="shared" si="4"/>
        <v>0</v>
      </c>
      <c r="M55" s="155"/>
      <c r="N55" s="155"/>
      <c r="O55" s="152">
        <v>1</v>
      </c>
      <c r="P55" s="153"/>
      <c r="Q55" s="152">
        <f t="shared" si="5"/>
        <v>1</v>
      </c>
      <c r="R55" s="154">
        <f t="shared" si="6"/>
        <v>1</v>
      </c>
      <c r="S55" s="159"/>
      <c r="T55" s="155"/>
      <c r="U55" s="152">
        <v>4</v>
      </c>
      <c r="V55" s="153"/>
      <c r="W55" s="152">
        <f t="shared" si="7"/>
        <v>4</v>
      </c>
      <c r="X55" s="154">
        <f t="shared" si="8"/>
        <v>4</v>
      </c>
      <c r="Y55" s="155">
        <v>0</v>
      </c>
      <c r="Z55" s="155"/>
      <c r="AA55" s="152">
        <v>6</v>
      </c>
      <c r="AB55" s="153"/>
      <c r="AC55" s="152">
        <f t="shared" si="9"/>
        <v>6</v>
      </c>
      <c r="AD55" s="154">
        <f t="shared" si="10"/>
        <v>6</v>
      </c>
      <c r="AE55" s="155"/>
      <c r="AF55" s="155"/>
      <c r="AG55" s="152">
        <v>8</v>
      </c>
      <c r="AH55" s="153"/>
      <c r="AI55" s="152">
        <f t="shared" si="11"/>
        <v>8</v>
      </c>
      <c r="AJ55" s="154">
        <f t="shared" si="12"/>
        <v>0</v>
      </c>
      <c r="AK55" s="155">
        <v>8</v>
      </c>
      <c r="AL55" s="155"/>
      <c r="AM55" s="152">
        <f>AG55+AA55+U55+O55+I55+C54</f>
        <v>38</v>
      </c>
      <c r="AN55" s="153">
        <f t="shared" si="13"/>
        <v>0</v>
      </c>
      <c r="AO55" s="152">
        <f t="shared" si="13"/>
        <v>130</v>
      </c>
      <c r="AP55" s="156">
        <f t="shared" si="13"/>
        <v>122</v>
      </c>
      <c r="AQ55" s="159">
        <f t="shared" si="13"/>
        <v>8</v>
      </c>
      <c r="AR55" s="155">
        <f t="shared" si="13"/>
        <v>0</v>
      </c>
      <c r="AS55" s="157"/>
      <c r="AT55" s="157"/>
    </row>
    <row r="56" spans="1:46" s="158" customFormat="1" ht="12" x14ac:dyDescent="0.2">
      <c r="A56" s="150"/>
      <c r="B56" s="151" t="s">
        <v>119</v>
      </c>
      <c r="C56" s="152">
        <v>0</v>
      </c>
      <c r="D56" s="153"/>
      <c r="E56" s="152">
        <f t="shared" si="43"/>
        <v>0</v>
      </c>
      <c r="F56" s="154">
        <f t="shared" si="2"/>
        <v>0</v>
      </c>
      <c r="G56" s="155"/>
      <c r="H56" s="155"/>
      <c r="I56" s="152">
        <v>2</v>
      </c>
      <c r="J56" s="153"/>
      <c r="K56" s="152">
        <f t="shared" si="3"/>
        <v>2</v>
      </c>
      <c r="L56" s="154">
        <f t="shared" si="4"/>
        <v>2</v>
      </c>
      <c r="M56" s="155"/>
      <c r="N56" s="155"/>
      <c r="O56" s="152">
        <v>0</v>
      </c>
      <c r="P56" s="153"/>
      <c r="Q56" s="152">
        <f t="shared" si="5"/>
        <v>0</v>
      </c>
      <c r="R56" s="154">
        <f t="shared" si="6"/>
        <v>0</v>
      </c>
      <c r="S56" s="155"/>
      <c r="T56" s="155"/>
      <c r="U56" s="152">
        <v>0</v>
      </c>
      <c r="V56" s="153"/>
      <c r="W56" s="152">
        <f t="shared" si="7"/>
        <v>0</v>
      </c>
      <c r="X56" s="154">
        <f t="shared" si="8"/>
        <v>0</v>
      </c>
      <c r="Y56" s="155">
        <v>0</v>
      </c>
      <c r="Z56" s="155"/>
      <c r="AA56" s="152">
        <v>2</v>
      </c>
      <c r="AB56" s="153"/>
      <c r="AC56" s="152">
        <f t="shared" si="9"/>
        <v>2</v>
      </c>
      <c r="AD56" s="154">
        <f t="shared" si="10"/>
        <v>2</v>
      </c>
      <c r="AE56" s="155"/>
      <c r="AF56" s="155"/>
      <c r="AG56" s="152">
        <v>2</v>
      </c>
      <c r="AH56" s="153"/>
      <c r="AI56" s="152">
        <f t="shared" si="11"/>
        <v>2</v>
      </c>
      <c r="AJ56" s="154">
        <f t="shared" si="12"/>
        <v>2</v>
      </c>
      <c r="AK56" s="155"/>
      <c r="AL56" s="155"/>
      <c r="AM56" s="152">
        <f>AG56+AA56+U56+O56+I56+C55</f>
        <v>117</v>
      </c>
      <c r="AN56" s="153">
        <f t="shared" si="13"/>
        <v>0</v>
      </c>
      <c r="AO56" s="152">
        <f t="shared" si="13"/>
        <v>6</v>
      </c>
      <c r="AP56" s="156">
        <f t="shared" si="13"/>
        <v>6</v>
      </c>
      <c r="AQ56" s="155">
        <f t="shared" si="13"/>
        <v>0</v>
      </c>
      <c r="AR56" s="155">
        <f t="shared" si="13"/>
        <v>0</v>
      </c>
      <c r="AS56" s="157"/>
      <c r="AT56" s="157"/>
    </row>
    <row r="57" spans="1:46" x14ac:dyDescent="0.2">
      <c r="C57" s="161"/>
      <c r="D57" s="162"/>
      <c r="E57" s="161"/>
      <c r="F57" s="163"/>
      <c r="G57" s="111"/>
      <c r="H57" s="111"/>
      <c r="I57" s="161"/>
      <c r="J57" s="162"/>
      <c r="K57" s="161"/>
      <c r="L57" s="163"/>
      <c r="M57" s="111"/>
      <c r="N57" s="111"/>
      <c r="O57" s="161"/>
      <c r="P57" s="162"/>
      <c r="Q57" s="161"/>
      <c r="R57" s="163"/>
      <c r="S57" s="111"/>
      <c r="T57" s="111"/>
      <c r="U57" s="161"/>
      <c r="V57" s="162"/>
      <c r="W57" s="161"/>
      <c r="X57" s="163"/>
      <c r="Y57" s="111"/>
      <c r="Z57" s="111"/>
      <c r="AA57" s="161"/>
      <c r="AB57" s="162"/>
      <c r="AC57" s="161"/>
      <c r="AD57" s="163"/>
      <c r="AE57" s="111"/>
      <c r="AF57" s="111"/>
      <c r="AG57" s="161"/>
      <c r="AH57" s="162"/>
      <c r="AI57" s="161"/>
      <c r="AJ57" s="163"/>
      <c r="AK57" s="111"/>
      <c r="AL57" s="111"/>
      <c r="AM57" s="161"/>
      <c r="AN57" s="162"/>
      <c r="AO57" s="161"/>
      <c r="AP57" s="163"/>
      <c r="AQ57" s="111"/>
      <c r="AR57" s="111"/>
      <c r="AS57" s="111"/>
      <c r="AT57" s="111"/>
    </row>
    <row r="58" spans="1:46" x14ac:dyDescent="0.2">
      <c r="B58" s="164"/>
      <c r="C58" s="161"/>
      <c r="D58" s="162"/>
      <c r="E58" s="161"/>
      <c r="F58" s="163"/>
      <c r="G58" s="111"/>
      <c r="H58" s="111"/>
      <c r="I58" s="161"/>
      <c r="J58" s="162"/>
      <c r="K58" s="161"/>
      <c r="L58" s="163"/>
      <c r="M58" s="111"/>
      <c r="N58" s="111"/>
      <c r="O58" s="161"/>
      <c r="P58" s="162"/>
      <c r="Q58" s="161"/>
      <c r="R58" s="163"/>
      <c r="S58" s="111"/>
      <c r="T58" s="111"/>
      <c r="U58" s="161"/>
      <c r="V58" s="162"/>
      <c r="W58" s="161"/>
      <c r="X58" s="163"/>
      <c r="Y58" s="111"/>
      <c r="Z58" s="111"/>
      <c r="AA58" s="161"/>
      <c r="AB58" s="162"/>
      <c r="AC58" s="161"/>
      <c r="AD58" s="163"/>
      <c r="AE58" s="111"/>
      <c r="AF58" s="111"/>
      <c r="AG58" s="161"/>
      <c r="AH58" s="162"/>
      <c r="AI58" s="161"/>
      <c r="AJ58" s="163"/>
      <c r="AK58" s="111"/>
      <c r="AL58" s="111"/>
      <c r="AM58" s="161"/>
      <c r="AN58" s="162"/>
      <c r="AO58" s="161"/>
      <c r="AP58" s="163"/>
      <c r="AQ58" s="111"/>
      <c r="AR58" s="111"/>
      <c r="AS58" s="111"/>
      <c r="AT58" s="111"/>
    </row>
    <row r="59" spans="1:46" x14ac:dyDescent="0.2">
      <c r="C59" s="161"/>
      <c r="D59" s="162"/>
      <c r="E59" s="161"/>
      <c r="F59" s="163"/>
      <c r="G59" s="111"/>
      <c r="H59" s="111"/>
      <c r="I59" s="161"/>
      <c r="J59" s="162"/>
      <c r="K59" s="161"/>
      <c r="L59" s="163"/>
      <c r="M59" s="111"/>
      <c r="N59" s="111"/>
      <c r="O59" s="161"/>
      <c r="P59" s="162"/>
      <c r="Q59" s="161"/>
      <c r="R59" s="163"/>
      <c r="S59" s="111"/>
      <c r="T59" s="111"/>
      <c r="U59" s="161"/>
      <c r="V59" s="162"/>
      <c r="W59" s="161"/>
      <c r="X59" s="163"/>
      <c r="Y59" s="111"/>
      <c r="Z59" s="111"/>
      <c r="AA59" s="161"/>
      <c r="AB59" s="162"/>
      <c r="AC59" s="161"/>
      <c r="AD59" s="163"/>
      <c r="AE59" s="111"/>
      <c r="AF59" s="111"/>
      <c r="AG59" s="161"/>
      <c r="AH59" s="162"/>
      <c r="AI59" s="161"/>
      <c r="AJ59" s="163"/>
      <c r="AK59" s="111"/>
      <c r="AL59" s="111"/>
      <c r="AM59" s="161"/>
      <c r="AN59" s="162"/>
      <c r="AO59" s="161"/>
      <c r="AP59" s="163"/>
      <c r="AQ59" s="111"/>
      <c r="AR59" s="111"/>
      <c r="AS59" s="111"/>
      <c r="AT59" s="111"/>
    </row>
    <row r="60" spans="1:46" x14ac:dyDescent="0.2">
      <c r="C60" s="161"/>
      <c r="D60" s="162"/>
      <c r="E60" s="161"/>
      <c r="F60" s="163"/>
      <c r="G60" s="111"/>
      <c r="H60" s="111"/>
      <c r="I60" s="161"/>
      <c r="J60" s="162"/>
      <c r="K60" s="161"/>
      <c r="L60" s="163"/>
      <c r="M60" s="111"/>
      <c r="N60" s="111"/>
      <c r="O60" s="161"/>
      <c r="P60" s="162"/>
      <c r="Q60" s="161"/>
      <c r="R60" s="163"/>
      <c r="S60" s="111"/>
      <c r="T60" s="111"/>
      <c r="U60" s="161"/>
      <c r="V60" s="162"/>
      <c r="W60" s="161"/>
      <c r="X60" s="163"/>
      <c r="Y60" s="111"/>
      <c r="Z60" s="111"/>
      <c r="AA60" s="161"/>
      <c r="AB60" s="162"/>
      <c r="AC60" s="161"/>
      <c r="AD60" s="163"/>
      <c r="AE60" s="111"/>
      <c r="AF60" s="111"/>
      <c r="AG60" s="161"/>
      <c r="AH60" s="162"/>
      <c r="AI60" s="161"/>
      <c r="AJ60" s="163"/>
      <c r="AK60" s="111"/>
      <c r="AL60" s="111"/>
      <c r="AM60" s="161"/>
      <c r="AN60" s="162"/>
      <c r="AO60" s="161"/>
      <c r="AP60" s="163"/>
      <c r="AQ60" s="111"/>
      <c r="AR60" s="111"/>
      <c r="AS60" s="111"/>
      <c r="AT60" s="111"/>
    </row>
    <row r="61" spans="1:46" x14ac:dyDescent="0.2">
      <c r="C61" s="161"/>
      <c r="D61" s="162"/>
      <c r="E61" s="161"/>
      <c r="F61" s="163"/>
      <c r="G61" s="111"/>
      <c r="H61" s="111"/>
      <c r="I61" s="161"/>
      <c r="J61" s="162"/>
      <c r="K61" s="161"/>
      <c r="L61" s="163"/>
      <c r="M61" s="111"/>
      <c r="N61" s="111"/>
      <c r="O61" s="161"/>
      <c r="P61" s="162"/>
      <c r="Q61" s="161"/>
      <c r="R61" s="163"/>
      <c r="S61" s="111"/>
      <c r="T61" s="111"/>
      <c r="U61" s="161"/>
      <c r="V61" s="162"/>
      <c r="W61" s="161"/>
      <c r="X61" s="163"/>
      <c r="Y61" s="111"/>
      <c r="Z61" s="111"/>
      <c r="AA61" s="161"/>
      <c r="AB61" s="162"/>
      <c r="AC61" s="161"/>
      <c r="AD61" s="163"/>
      <c r="AE61" s="111"/>
      <c r="AF61" s="111"/>
      <c r="AG61" s="161"/>
      <c r="AH61" s="162"/>
      <c r="AI61" s="161"/>
      <c r="AJ61" s="163"/>
      <c r="AK61" s="111"/>
      <c r="AL61" s="111"/>
      <c r="AM61" s="161"/>
      <c r="AN61" s="162"/>
      <c r="AO61" s="161"/>
      <c r="AP61" s="163"/>
      <c r="AQ61" s="111"/>
      <c r="AR61" s="111"/>
      <c r="AS61" s="111"/>
      <c r="AT61" s="111"/>
    </row>
    <row r="62" spans="1:46" x14ac:dyDescent="0.2">
      <c r="C62" s="161"/>
      <c r="D62" s="162"/>
      <c r="E62" s="161"/>
      <c r="F62" s="163"/>
      <c r="G62" s="111"/>
      <c r="H62" s="111"/>
      <c r="I62" s="161"/>
      <c r="J62" s="162"/>
      <c r="K62" s="161"/>
      <c r="L62" s="163"/>
      <c r="M62" s="111"/>
      <c r="N62" s="111"/>
      <c r="O62" s="161"/>
      <c r="P62" s="162"/>
      <c r="Q62" s="161"/>
      <c r="R62" s="163"/>
      <c r="S62" s="111"/>
      <c r="T62" s="111"/>
      <c r="U62" s="161"/>
      <c r="V62" s="162"/>
      <c r="W62" s="161"/>
      <c r="X62" s="163"/>
      <c r="Y62" s="111"/>
      <c r="Z62" s="111"/>
      <c r="AA62" s="161"/>
      <c r="AB62" s="162"/>
      <c r="AC62" s="161"/>
      <c r="AD62" s="163"/>
      <c r="AE62" s="111"/>
      <c r="AF62" s="111"/>
      <c r="AG62" s="161"/>
      <c r="AH62" s="162"/>
      <c r="AI62" s="161"/>
      <c r="AJ62" s="163"/>
      <c r="AK62" s="111"/>
      <c r="AL62" s="111"/>
      <c r="AM62" s="161"/>
      <c r="AN62" s="162"/>
      <c r="AO62" s="161"/>
      <c r="AP62" s="163"/>
      <c r="AQ62" s="111"/>
      <c r="AR62" s="111"/>
      <c r="AS62" s="111"/>
      <c r="AT62" s="111"/>
    </row>
    <row r="63" spans="1:46" x14ac:dyDescent="0.2">
      <c r="C63" s="161"/>
      <c r="D63" s="162"/>
      <c r="E63" s="111"/>
      <c r="F63" s="163"/>
      <c r="G63" s="111"/>
      <c r="H63" s="165"/>
      <c r="I63" s="161"/>
      <c r="J63" s="162"/>
      <c r="K63" s="111"/>
      <c r="L63" s="163"/>
      <c r="M63" s="111"/>
      <c r="N63" s="165"/>
      <c r="O63" s="111"/>
      <c r="P63" s="166"/>
      <c r="Q63" s="111"/>
      <c r="R63" s="163"/>
      <c r="S63" s="111"/>
      <c r="T63" s="165"/>
      <c r="U63" s="111"/>
      <c r="V63" s="166"/>
      <c r="W63" s="111"/>
      <c r="X63" s="163"/>
      <c r="Y63" s="111"/>
      <c r="Z63" s="165"/>
      <c r="AA63" s="111"/>
      <c r="AB63" s="166"/>
      <c r="AC63" s="111"/>
      <c r="AD63" s="163"/>
      <c r="AE63" s="111"/>
      <c r="AF63" s="165"/>
      <c r="AG63" s="111"/>
      <c r="AH63" s="166"/>
      <c r="AI63" s="111"/>
      <c r="AJ63" s="163"/>
      <c r="AK63" s="111"/>
      <c r="AL63" s="165"/>
      <c r="AM63" s="111"/>
      <c r="AN63" s="166"/>
      <c r="AO63" s="111"/>
      <c r="AP63" s="163"/>
      <c r="AQ63" s="111"/>
      <c r="AR63" s="165"/>
      <c r="AS63" s="111"/>
      <c r="AT63" s="111"/>
    </row>
    <row r="64" spans="1:46" x14ac:dyDescent="0.2">
      <c r="C64" s="161"/>
      <c r="D64" s="162"/>
      <c r="E64" s="111"/>
      <c r="F64" s="163"/>
      <c r="G64" s="111"/>
      <c r="H64" s="165"/>
      <c r="I64" s="161"/>
      <c r="J64" s="162"/>
      <c r="K64" s="111"/>
      <c r="L64" s="163"/>
      <c r="M64" s="111"/>
      <c r="N64" s="165"/>
      <c r="O64" s="111"/>
      <c r="P64" s="166"/>
      <c r="Q64" s="111"/>
      <c r="R64" s="163"/>
      <c r="S64" s="111"/>
      <c r="T64" s="165"/>
      <c r="U64" s="111"/>
      <c r="V64" s="166"/>
      <c r="W64" s="111"/>
      <c r="X64" s="163"/>
      <c r="Y64" s="111"/>
      <c r="Z64" s="165"/>
      <c r="AA64" s="111"/>
      <c r="AB64" s="166"/>
      <c r="AC64" s="111"/>
      <c r="AD64" s="163"/>
      <c r="AE64" s="111"/>
      <c r="AF64" s="165"/>
      <c r="AG64" s="111"/>
      <c r="AH64" s="166"/>
      <c r="AI64" s="111"/>
      <c r="AJ64" s="163"/>
      <c r="AK64" s="111"/>
      <c r="AL64" s="165"/>
      <c r="AM64" s="111"/>
      <c r="AN64" s="166"/>
      <c r="AO64" s="111"/>
      <c r="AP64" s="163"/>
      <c r="AQ64" s="111"/>
      <c r="AR64" s="165"/>
      <c r="AS64" s="111"/>
      <c r="AT64" s="111"/>
    </row>
    <row r="65" spans="3:46" x14ac:dyDescent="0.2">
      <c r="C65" s="161"/>
      <c r="D65" s="162"/>
      <c r="E65" s="111"/>
      <c r="F65" s="163"/>
      <c r="G65" s="111"/>
      <c r="H65" s="165"/>
      <c r="I65" s="161"/>
      <c r="J65" s="162"/>
      <c r="K65" s="111"/>
      <c r="L65" s="163"/>
      <c r="M65" s="111"/>
      <c r="N65" s="165"/>
      <c r="O65" s="111"/>
      <c r="P65" s="166"/>
      <c r="Q65" s="111"/>
      <c r="R65" s="163"/>
      <c r="S65" s="111"/>
      <c r="T65" s="165"/>
      <c r="U65" s="111"/>
      <c r="V65" s="166"/>
      <c r="W65" s="111"/>
      <c r="X65" s="163"/>
      <c r="Y65" s="111"/>
      <c r="Z65" s="165"/>
      <c r="AA65" s="111"/>
      <c r="AB65" s="166"/>
      <c r="AC65" s="111"/>
      <c r="AD65" s="163"/>
      <c r="AE65" s="111"/>
      <c r="AF65" s="165"/>
      <c r="AG65" s="111"/>
      <c r="AH65" s="166"/>
      <c r="AI65" s="111"/>
      <c r="AJ65" s="163"/>
      <c r="AK65" s="111"/>
      <c r="AL65" s="165"/>
      <c r="AM65" s="111"/>
      <c r="AN65" s="166"/>
      <c r="AO65" s="111"/>
      <c r="AP65" s="163"/>
      <c r="AQ65" s="111"/>
      <c r="AR65" s="165"/>
      <c r="AS65" s="111"/>
      <c r="AT65" s="111"/>
    </row>
    <row r="66" spans="3:46" x14ac:dyDescent="0.2">
      <c r="C66" s="161"/>
      <c r="D66" s="162"/>
      <c r="E66" s="111"/>
      <c r="F66" s="163"/>
      <c r="G66" s="111"/>
      <c r="H66" s="165"/>
      <c r="I66" s="161"/>
      <c r="J66" s="162"/>
      <c r="K66" s="111"/>
      <c r="L66" s="163"/>
      <c r="M66" s="111"/>
      <c r="N66" s="165"/>
      <c r="O66" s="111"/>
      <c r="P66" s="166"/>
      <c r="Q66" s="111"/>
      <c r="R66" s="163"/>
      <c r="S66" s="111"/>
      <c r="T66" s="165"/>
      <c r="U66" s="111"/>
      <c r="V66" s="166"/>
      <c r="W66" s="111"/>
      <c r="X66" s="163"/>
      <c r="Y66" s="111"/>
      <c r="Z66" s="165"/>
      <c r="AA66" s="111"/>
      <c r="AB66" s="166"/>
      <c r="AC66" s="111"/>
      <c r="AD66" s="163"/>
      <c r="AE66" s="111"/>
      <c r="AF66" s="165"/>
      <c r="AG66" s="111"/>
      <c r="AH66" s="166"/>
      <c r="AI66" s="111"/>
      <c r="AJ66" s="163"/>
      <c r="AK66" s="111"/>
      <c r="AL66" s="165"/>
      <c r="AM66" s="111"/>
      <c r="AN66" s="166"/>
      <c r="AO66" s="111"/>
      <c r="AP66" s="163"/>
      <c r="AQ66" s="111"/>
      <c r="AR66" s="165"/>
      <c r="AS66" s="111"/>
      <c r="AT66" s="111"/>
    </row>
    <row r="67" spans="3:46" x14ac:dyDescent="0.2">
      <c r="C67" s="161"/>
      <c r="D67" s="162"/>
      <c r="E67" s="111"/>
      <c r="F67" s="163"/>
      <c r="G67" s="111"/>
      <c r="H67" s="165" t="s">
        <v>120</v>
      </c>
      <c r="I67" s="167">
        <v>50</v>
      </c>
      <c r="J67" s="167">
        <v>12</v>
      </c>
      <c r="K67" s="168">
        <v>2</v>
      </c>
      <c r="L67" s="168">
        <f>I67/J67*K67</f>
        <v>8.3333333333333339</v>
      </c>
      <c r="M67" s="111"/>
      <c r="N67" s="165"/>
      <c r="O67" s="111"/>
      <c r="P67" s="166"/>
      <c r="Q67" s="111"/>
      <c r="R67" s="163"/>
      <c r="S67" s="111"/>
      <c r="T67" s="165"/>
      <c r="U67" s="111"/>
      <c r="V67" s="166"/>
      <c r="W67" s="111"/>
      <c r="X67" s="163"/>
      <c r="Y67" s="111"/>
      <c r="Z67" s="165"/>
      <c r="AA67" s="111"/>
      <c r="AB67" s="166"/>
      <c r="AC67" s="111"/>
      <c r="AD67" s="163"/>
      <c r="AE67" s="111"/>
      <c r="AF67" s="165"/>
      <c r="AG67" s="111"/>
      <c r="AH67" s="166"/>
      <c r="AI67" s="111"/>
      <c r="AJ67" s="163"/>
      <c r="AK67" s="111"/>
      <c r="AL67" s="165"/>
      <c r="AM67" s="111"/>
      <c r="AN67" s="166"/>
      <c r="AO67" s="111"/>
      <c r="AP67" s="163"/>
      <c r="AQ67" s="111"/>
      <c r="AR67" s="165"/>
      <c r="AS67" s="111"/>
      <c r="AT67" s="111"/>
    </row>
    <row r="68" spans="3:46" x14ac:dyDescent="0.2">
      <c r="C68" s="161"/>
      <c r="D68" s="162"/>
      <c r="E68" s="111"/>
      <c r="F68" s="163"/>
      <c r="G68" s="111"/>
      <c r="H68" s="165"/>
      <c r="I68" s="161"/>
      <c r="J68" s="169"/>
      <c r="K68" s="111"/>
      <c r="L68" s="163"/>
      <c r="M68" s="111"/>
      <c r="N68" s="165"/>
      <c r="O68" s="111"/>
      <c r="P68" s="166"/>
      <c r="Q68" s="111"/>
      <c r="R68" s="163"/>
      <c r="S68" s="111"/>
      <c r="T68" s="165"/>
      <c r="U68" s="111"/>
      <c r="V68" s="166"/>
      <c r="W68" s="111"/>
      <c r="X68" s="163"/>
      <c r="Y68" s="111"/>
      <c r="Z68" s="165"/>
      <c r="AA68" s="111"/>
      <c r="AB68" s="166"/>
      <c r="AC68" s="111"/>
      <c r="AD68" s="163"/>
      <c r="AE68" s="111"/>
      <c r="AF68" s="165"/>
      <c r="AG68" s="111"/>
      <c r="AH68" s="166"/>
      <c r="AI68" s="111"/>
      <c r="AJ68" s="163"/>
      <c r="AK68" s="111"/>
      <c r="AL68" s="165"/>
      <c r="AM68" s="111"/>
      <c r="AN68" s="166"/>
      <c r="AO68" s="111"/>
      <c r="AP68" s="163"/>
      <c r="AQ68" s="111"/>
      <c r="AR68" s="165"/>
      <c r="AS68" s="111"/>
      <c r="AT68" s="111"/>
    </row>
    <row r="69" spans="3:46" x14ac:dyDescent="0.2">
      <c r="C69" s="161"/>
      <c r="D69" s="162"/>
      <c r="E69" s="111"/>
      <c r="F69" s="163"/>
      <c r="G69" s="111"/>
      <c r="H69" s="165"/>
      <c r="I69" s="161"/>
      <c r="J69" s="162"/>
      <c r="K69" s="111"/>
      <c r="L69" s="163"/>
      <c r="M69" s="111"/>
      <c r="N69" s="165"/>
      <c r="O69" s="111"/>
      <c r="P69" s="166"/>
      <c r="Q69" s="111"/>
      <c r="R69" s="163"/>
      <c r="S69" s="111"/>
      <c r="T69" s="165"/>
      <c r="U69" s="111"/>
      <c r="V69" s="166"/>
      <c r="W69" s="111"/>
      <c r="X69" s="163"/>
      <c r="Y69" s="111"/>
      <c r="Z69" s="165"/>
      <c r="AA69" s="111"/>
      <c r="AB69" s="166"/>
      <c r="AC69" s="111"/>
      <c r="AD69" s="163"/>
      <c r="AE69" s="111"/>
      <c r="AF69" s="165"/>
      <c r="AG69" s="111"/>
      <c r="AH69" s="166"/>
      <c r="AI69" s="111"/>
      <c r="AJ69" s="163"/>
      <c r="AK69" s="111"/>
      <c r="AL69" s="165"/>
      <c r="AM69" s="111"/>
      <c r="AN69" s="166"/>
      <c r="AO69" s="111"/>
      <c r="AP69" s="163"/>
      <c r="AQ69" s="111"/>
      <c r="AR69" s="165"/>
      <c r="AS69" s="111"/>
      <c r="AT69" s="111"/>
    </row>
    <row r="70" spans="3:46" x14ac:dyDescent="0.2">
      <c r="C70" s="161"/>
      <c r="D70" s="162"/>
      <c r="E70" s="111"/>
      <c r="F70" s="163"/>
      <c r="G70" s="111"/>
      <c r="H70" s="165"/>
      <c r="I70" s="161"/>
      <c r="J70" s="162"/>
      <c r="K70" s="111"/>
      <c r="L70" s="163"/>
      <c r="M70" s="111"/>
      <c r="N70" s="165"/>
      <c r="O70" s="111"/>
      <c r="P70" s="166"/>
      <c r="Q70" s="111"/>
      <c r="R70" s="163"/>
      <c r="S70" s="111"/>
      <c r="T70" s="165"/>
      <c r="U70" s="111"/>
      <c r="V70" s="166"/>
      <c r="W70" s="111"/>
      <c r="X70" s="163"/>
      <c r="Y70" s="111"/>
      <c r="Z70" s="165"/>
      <c r="AA70" s="111"/>
      <c r="AB70" s="166"/>
      <c r="AC70" s="111"/>
      <c r="AD70" s="163"/>
      <c r="AE70" s="111"/>
      <c r="AF70" s="165"/>
      <c r="AG70" s="111"/>
      <c r="AH70" s="166"/>
      <c r="AI70" s="111"/>
      <c r="AJ70" s="163"/>
      <c r="AK70" s="111"/>
      <c r="AL70" s="165"/>
      <c r="AM70" s="111"/>
      <c r="AN70" s="166"/>
      <c r="AO70" s="111"/>
      <c r="AP70" s="163"/>
      <c r="AQ70" s="111"/>
      <c r="AR70" s="165"/>
      <c r="AS70" s="111"/>
      <c r="AT70" s="111"/>
    </row>
    <row r="71" spans="3:46" x14ac:dyDescent="0.2">
      <c r="C71" s="161"/>
      <c r="D71" s="162"/>
      <c r="E71" s="111"/>
      <c r="F71" s="163"/>
      <c r="G71" s="111"/>
      <c r="H71" s="165"/>
      <c r="I71" s="161"/>
      <c r="J71" s="169"/>
      <c r="K71" s="111"/>
      <c r="L71" s="163"/>
      <c r="M71" s="111"/>
      <c r="N71" s="165"/>
      <c r="O71" s="111"/>
      <c r="P71" s="166"/>
      <c r="Q71" s="111"/>
      <c r="R71" s="163"/>
      <c r="S71" s="111"/>
      <c r="T71" s="165"/>
      <c r="U71" s="111"/>
      <c r="V71" s="166"/>
      <c r="W71" s="111"/>
      <c r="X71" s="163"/>
      <c r="Y71" s="111"/>
      <c r="Z71" s="165"/>
      <c r="AA71" s="111"/>
      <c r="AB71" s="166"/>
      <c r="AC71" s="111"/>
      <c r="AD71" s="163"/>
      <c r="AE71" s="111"/>
      <c r="AF71" s="165"/>
      <c r="AG71" s="111"/>
      <c r="AH71" s="166"/>
      <c r="AI71" s="111"/>
      <c r="AJ71" s="163"/>
      <c r="AK71" s="111"/>
      <c r="AL71" s="165"/>
      <c r="AM71" s="111"/>
      <c r="AN71" s="166"/>
      <c r="AO71" s="111"/>
      <c r="AP71" s="163"/>
      <c r="AQ71" s="111"/>
      <c r="AR71" s="165"/>
      <c r="AS71" s="111"/>
      <c r="AT71" s="111"/>
    </row>
    <row r="72" spans="3:46" x14ac:dyDescent="0.2">
      <c r="C72" s="161"/>
      <c r="D72" s="162"/>
      <c r="E72" s="111"/>
      <c r="F72" s="163"/>
      <c r="G72" s="111"/>
      <c r="H72" s="165"/>
      <c r="I72" s="161"/>
      <c r="J72" s="162"/>
      <c r="K72" s="111"/>
      <c r="L72" s="163"/>
      <c r="M72" s="111"/>
      <c r="N72" s="165"/>
      <c r="O72" s="111"/>
      <c r="P72" s="166"/>
      <c r="Q72" s="111"/>
      <c r="R72" s="163"/>
      <c r="S72" s="111"/>
      <c r="T72" s="165"/>
      <c r="U72" s="111"/>
      <c r="V72" s="166"/>
      <c r="W72" s="111"/>
      <c r="X72" s="163"/>
      <c r="Y72" s="111"/>
      <c r="Z72" s="165"/>
      <c r="AA72" s="111"/>
      <c r="AB72" s="166"/>
      <c r="AC72" s="111"/>
      <c r="AD72" s="163"/>
      <c r="AE72" s="111"/>
      <c r="AF72" s="165"/>
      <c r="AG72" s="111"/>
      <c r="AH72" s="166"/>
      <c r="AI72" s="111"/>
      <c r="AJ72" s="163"/>
      <c r="AK72" s="111"/>
      <c r="AL72" s="165"/>
      <c r="AM72" s="111"/>
      <c r="AN72" s="166"/>
      <c r="AO72" s="111"/>
      <c r="AP72" s="163"/>
      <c r="AQ72" s="111"/>
      <c r="AR72" s="165"/>
      <c r="AS72" s="111"/>
      <c r="AT72" s="111"/>
    </row>
    <row r="73" spans="3:46" x14ac:dyDescent="0.2">
      <c r="C73" s="161"/>
      <c r="D73" s="162"/>
      <c r="E73" s="111"/>
      <c r="F73" s="163"/>
      <c r="G73" s="111"/>
      <c r="H73" s="165"/>
      <c r="I73" s="161"/>
      <c r="J73" s="162"/>
      <c r="K73" s="111"/>
      <c r="L73" s="163"/>
      <c r="M73" s="111"/>
      <c r="N73" s="165"/>
      <c r="O73" s="111"/>
      <c r="P73" s="166"/>
      <c r="Q73" s="111"/>
      <c r="R73" s="163"/>
      <c r="S73" s="111"/>
      <c r="T73" s="165"/>
      <c r="U73" s="111"/>
      <c r="V73" s="166"/>
      <c r="W73" s="111"/>
      <c r="X73" s="163"/>
      <c r="Y73" s="111"/>
      <c r="Z73" s="165"/>
      <c r="AA73" s="111"/>
      <c r="AB73" s="166"/>
      <c r="AC73" s="111"/>
      <c r="AD73" s="163"/>
      <c r="AE73" s="111"/>
      <c r="AF73" s="165"/>
      <c r="AG73" s="111"/>
      <c r="AH73" s="166"/>
      <c r="AI73" s="111"/>
      <c r="AJ73" s="163"/>
      <c r="AK73" s="111"/>
      <c r="AL73" s="165"/>
      <c r="AM73" s="111"/>
      <c r="AN73" s="166"/>
      <c r="AO73" s="111"/>
      <c r="AP73" s="163"/>
      <c r="AQ73" s="111"/>
      <c r="AR73" s="165"/>
      <c r="AS73" s="111"/>
      <c r="AT73" s="111"/>
    </row>
    <row r="74" spans="3:46" x14ac:dyDescent="0.2">
      <c r="C74" s="161"/>
      <c r="D74" s="162"/>
      <c r="E74" s="111"/>
      <c r="F74" s="163"/>
      <c r="G74" s="111"/>
      <c r="H74" s="165"/>
      <c r="I74" s="161"/>
      <c r="J74" s="162"/>
      <c r="K74" s="111"/>
      <c r="L74" s="163"/>
      <c r="M74" s="111"/>
      <c r="N74" s="165"/>
      <c r="O74" s="111"/>
      <c r="P74" s="166"/>
      <c r="Q74" s="111"/>
      <c r="R74" s="163"/>
      <c r="S74" s="111"/>
      <c r="T74" s="165"/>
      <c r="U74" s="111"/>
      <c r="V74" s="166"/>
      <c r="W74" s="111"/>
      <c r="X74" s="163"/>
      <c r="Y74" s="111"/>
      <c r="Z74" s="165"/>
      <c r="AA74" s="111"/>
      <c r="AB74" s="166"/>
      <c r="AC74" s="111"/>
      <c r="AD74" s="163"/>
      <c r="AE74" s="111"/>
      <c r="AF74" s="165"/>
      <c r="AG74" s="111"/>
      <c r="AH74" s="166"/>
      <c r="AI74" s="111"/>
      <c r="AJ74" s="163"/>
      <c r="AK74" s="111"/>
      <c r="AL74" s="165"/>
      <c r="AM74" s="111"/>
      <c r="AN74" s="166"/>
      <c r="AO74" s="111"/>
      <c r="AP74" s="163"/>
      <c r="AQ74" s="111"/>
      <c r="AR74" s="165"/>
      <c r="AS74" s="111"/>
      <c r="AT74" s="111"/>
    </row>
    <row r="75" spans="3:46" x14ac:dyDescent="0.2">
      <c r="D75" s="162"/>
      <c r="E75" s="111"/>
      <c r="F75" s="163"/>
      <c r="G75" s="111"/>
      <c r="H75" s="165"/>
      <c r="I75" s="161"/>
      <c r="J75" s="162"/>
      <c r="K75" s="111"/>
      <c r="L75" s="163"/>
      <c r="M75" s="111"/>
      <c r="N75" s="165"/>
      <c r="O75" s="111"/>
      <c r="P75" s="166"/>
      <c r="Q75" s="111"/>
      <c r="R75" s="163"/>
      <c r="S75" s="111"/>
      <c r="T75" s="165"/>
      <c r="U75" s="111"/>
      <c r="V75" s="166"/>
      <c r="W75" s="111"/>
      <c r="X75" s="163"/>
      <c r="Y75" s="111"/>
      <c r="Z75" s="165"/>
      <c r="AA75" s="111"/>
      <c r="AB75" s="166"/>
      <c r="AC75" s="111"/>
      <c r="AD75" s="163"/>
      <c r="AE75" s="111"/>
      <c r="AF75" s="165"/>
      <c r="AG75" s="111"/>
      <c r="AH75" s="166"/>
      <c r="AI75" s="111"/>
      <c r="AJ75" s="163"/>
      <c r="AK75" s="111"/>
      <c r="AL75" s="165"/>
      <c r="AM75" s="111"/>
      <c r="AN75" s="166"/>
      <c r="AO75" s="111"/>
      <c r="AP75" s="163"/>
      <c r="AQ75" s="111"/>
      <c r="AR75" s="165"/>
      <c r="AS75" s="111"/>
      <c r="AT75" s="111"/>
    </row>
    <row r="76" spans="3:46" x14ac:dyDescent="0.2">
      <c r="E76" s="111"/>
      <c r="F76" s="163"/>
      <c r="G76" s="111"/>
      <c r="H76" s="165"/>
      <c r="K76" s="111"/>
      <c r="L76" s="163"/>
      <c r="M76" s="111"/>
      <c r="N76" s="165"/>
      <c r="O76" s="111"/>
      <c r="P76" s="166"/>
      <c r="Q76" s="111"/>
      <c r="R76" s="163"/>
      <c r="S76" s="111"/>
      <c r="T76" s="165"/>
      <c r="U76" s="111"/>
      <c r="V76" s="166"/>
      <c r="W76" s="111"/>
      <c r="X76" s="163"/>
      <c r="Y76" s="111"/>
      <c r="Z76" s="165"/>
      <c r="AA76" s="111"/>
      <c r="AB76" s="166"/>
      <c r="AC76" s="111"/>
      <c r="AD76" s="163"/>
      <c r="AE76" s="111"/>
      <c r="AF76" s="165"/>
      <c r="AG76" s="111"/>
      <c r="AH76" s="166"/>
      <c r="AI76" s="111"/>
      <c r="AJ76" s="163"/>
      <c r="AK76" s="111"/>
      <c r="AL76" s="165"/>
      <c r="AM76" s="111"/>
      <c r="AN76" s="166"/>
      <c r="AO76" s="111"/>
      <c r="AP76" s="163"/>
      <c r="AQ76" s="111"/>
      <c r="AR76" s="165"/>
    </row>
    <row r="77" spans="3:46" x14ac:dyDescent="0.2">
      <c r="E77" s="111"/>
      <c r="F77" s="163"/>
      <c r="G77" s="111"/>
      <c r="H77" s="165"/>
      <c r="K77" s="111"/>
      <c r="L77" s="163"/>
      <c r="M77" s="111"/>
      <c r="N77" s="165"/>
      <c r="O77" s="111"/>
      <c r="P77" s="166"/>
      <c r="Q77" s="111"/>
      <c r="R77" s="163"/>
      <c r="S77" s="111"/>
      <c r="T77" s="165"/>
      <c r="U77" s="111"/>
      <c r="V77" s="166"/>
      <c r="W77" s="111"/>
      <c r="X77" s="163"/>
      <c r="Y77" s="111"/>
      <c r="Z77" s="165"/>
      <c r="AA77" s="111"/>
      <c r="AB77" s="166"/>
      <c r="AC77" s="111"/>
      <c r="AD77" s="163"/>
      <c r="AE77" s="111"/>
      <c r="AF77" s="165"/>
      <c r="AG77" s="111"/>
      <c r="AH77" s="166"/>
      <c r="AI77" s="111"/>
      <c r="AJ77" s="163"/>
      <c r="AK77" s="111"/>
      <c r="AL77" s="165"/>
      <c r="AM77" s="111"/>
      <c r="AN77" s="166"/>
      <c r="AO77" s="111"/>
      <c r="AP77" s="163"/>
      <c r="AQ77" s="111"/>
      <c r="AR77" s="165"/>
    </row>
    <row r="78" spans="3:46" x14ac:dyDescent="0.2">
      <c r="E78" s="111"/>
      <c r="F78" s="163"/>
      <c r="G78" s="111"/>
      <c r="H78" s="165"/>
      <c r="K78" s="111"/>
      <c r="L78" s="163"/>
      <c r="M78" s="111"/>
      <c r="N78" s="165"/>
      <c r="O78" s="111"/>
      <c r="P78" s="166"/>
      <c r="Q78" s="111"/>
      <c r="R78" s="163"/>
      <c r="S78" s="111"/>
      <c r="T78" s="165"/>
      <c r="U78" s="111"/>
      <c r="V78" s="166"/>
      <c r="W78" s="111"/>
      <c r="X78" s="163"/>
      <c r="Y78" s="111"/>
      <c r="Z78" s="165"/>
      <c r="AA78" s="111"/>
      <c r="AB78" s="166"/>
      <c r="AC78" s="111"/>
      <c r="AD78" s="163"/>
      <c r="AE78" s="111"/>
      <c r="AF78" s="165"/>
      <c r="AG78" s="111"/>
      <c r="AH78" s="166"/>
      <c r="AI78" s="111"/>
      <c r="AJ78" s="163"/>
      <c r="AK78" s="111"/>
      <c r="AL78" s="165"/>
      <c r="AM78" s="111"/>
      <c r="AN78" s="166"/>
      <c r="AO78" s="111"/>
      <c r="AP78" s="163"/>
      <c r="AQ78" s="111"/>
      <c r="AR78" s="165"/>
    </row>
    <row r="79" spans="3:46" x14ac:dyDescent="0.2">
      <c r="E79" s="111"/>
      <c r="F79" s="163"/>
      <c r="G79" s="111"/>
      <c r="H79" s="165"/>
      <c r="K79" s="111"/>
      <c r="L79" s="163"/>
      <c r="M79" s="111"/>
      <c r="N79" s="165"/>
      <c r="O79" s="111"/>
      <c r="P79" s="166"/>
      <c r="Q79" s="111"/>
      <c r="R79" s="163"/>
      <c r="S79" s="111"/>
      <c r="T79" s="165"/>
      <c r="U79" s="111"/>
      <c r="V79" s="166"/>
      <c r="W79" s="111"/>
      <c r="X79" s="163"/>
      <c r="Y79" s="111"/>
      <c r="Z79" s="165"/>
      <c r="AA79" s="111"/>
      <c r="AB79" s="166"/>
      <c r="AC79" s="111"/>
      <c r="AD79" s="163"/>
      <c r="AE79" s="111"/>
      <c r="AF79" s="165"/>
      <c r="AG79" s="111"/>
      <c r="AH79" s="166"/>
      <c r="AI79" s="111"/>
      <c r="AJ79" s="163"/>
      <c r="AK79" s="111"/>
      <c r="AL79" s="165"/>
      <c r="AM79" s="111"/>
      <c r="AN79" s="166"/>
      <c r="AO79" s="111"/>
      <c r="AP79" s="163"/>
      <c r="AQ79" s="111"/>
      <c r="AR79" s="165"/>
    </row>
    <row r="80" spans="3:46" x14ac:dyDescent="0.2">
      <c r="E80" s="111"/>
      <c r="F80" s="163"/>
      <c r="G80" s="111"/>
      <c r="H80" s="165"/>
      <c r="K80" s="111"/>
      <c r="L80" s="163"/>
      <c r="M80" s="111"/>
      <c r="N80" s="165"/>
      <c r="O80" s="111"/>
      <c r="P80" s="166"/>
      <c r="Q80" s="111"/>
      <c r="R80" s="163"/>
      <c r="S80" s="111"/>
      <c r="T80" s="165"/>
      <c r="U80" s="111"/>
      <c r="V80" s="166"/>
      <c r="W80" s="111"/>
      <c r="X80" s="163"/>
      <c r="Y80" s="111"/>
      <c r="Z80" s="165"/>
      <c r="AA80" s="111"/>
      <c r="AB80" s="166"/>
      <c r="AC80" s="111"/>
      <c r="AD80" s="163"/>
      <c r="AE80" s="111"/>
      <c r="AF80" s="165"/>
      <c r="AG80" s="111"/>
      <c r="AH80" s="166"/>
      <c r="AI80" s="111"/>
      <c r="AJ80" s="163"/>
      <c r="AK80" s="111"/>
      <c r="AL80" s="165"/>
      <c r="AM80" s="111"/>
      <c r="AN80" s="166"/>
      <c r="AO80" s="111"/>
      <c r="AP80" s="163"/>
      <c r="AQ80" s="111"/>
      <c r="AR80" s="165"/>
    </row>
    <row r="81" spans="5:44" x14ac:dyDescent="0.2">
      <c r="E81" s="111"/>
      <c r="F81" s="163"/>
      <c r="G81" s="111"/>
      <c r="H81" s="165"/>
      <c r="K81" s="111"/>
      <c r="L81" s="163"/>
      <c r="M81" s="111"/>
      <c r="N81" s="165"/>
      <c r="O81" s="111"/>
      <c r="P81" s="166"/>
      <c r="Q81" s="111"/>
      <c r="R81" s="163"/>
      <c r="S81" s="111"/>
      <c r="T81" s="165"/>
      <c r="U81" s="111"/>
      <c r="V81" s="166"/>
      <c r="W81" s="111"/>
      <c r="X81" s="163"/>
      <c r="Y81" s="111"/>
      <c r="Z81" s="165"/>
      <c r="AA81" s="111"/>
      <c r="AB81" s="166"/>
      <c r="AC81" s="111"/>
      <c r="AD81" s="163"/>
      <c r="AE81" s="111"/>
      <c r="AF81" s="165"/>
      <c r="AG81" s="111"/>
      <c r="AH81" s="166"/>
      <c r="AI81" s="111"/>
      <c r="AJ81" s="163"/>
      <c r="AK81" s="111"/>
      <c r="AL81" s="165"/>
      <c r="AM81" s="111"/>
      <c r="AN81" s="166"/>
      <c r="AO81" s="111"/>
      <c r="AP81" s="163"/>
      <c r="AQ81" s="111"/>
      <c r="AR81" s="165"/>
    </row>
    <row r="82" spans="5:44" x14ac:dyDescent="0.2">
      <c r="E82" s="111"/>
      <c r="F82" s="163"/>
      <c r="G82" s="111"/>
      <c r="H82" s="165"/>
      <c r="K82" s="111"/>
      <c r="L82" s="163"/>
      <c r="M82" s="111"/>
      <c r="N82" s="165"/>
      <c r="O82" s="111"/>
      <c r="P82" s="166"/>
      <c r="Q82" s="111"/>
      <c r="R82" s="163"/>
      <c r="S82" s="111"/>
      <c r="T82" s="165"/>
      <c r="U82" s="111"/>
      <c r="V82" s="166"/>
      <c r="W82" s="111"/>
      <c r="X82" s="163"/>
      <c r="Y82" s="111"/>
      <c r="Z82" s="165"/>
      <c r="AA82" s="111"/>
      <c r="AB82" s="166"/>
      <c r="AC82" s="111"/>
      <c r="AD82" s="163"/>
      <c r="AE82" s="111"/>
      <c r="AF82" s="165"/>
      <c r="AG82" s="111"/>
      <c r="AH82" s="166"/>
      <c r="AI82" s="111"/>
      <c r="AJ82" s="163"/>
      <c r="AK82" s="111"/>
      <c r="AL82" s="165"/>
      <c r="AM82" s="111"/>
      <c r="AN82" s="166"/>
      <c r="AO82" s="111"/>
      <c r="AP82" s="163"/>
      <c r="AQ82" s="111"/>
      <c r="AR82" s="165"/>
    </row>
    <row r="83" spans="5:44" x14ac:dyDescent="0.2">
      <c r="E83" s="111"/>
      <c r="F83" s="163"/>
      <c r="G83" s="111"/>
      <c r="H83" s="165"/>
      <c r="K83" s="111"/>
      <c r="L83" s="163"/>
      <c r="M83" s="111"/>
      <c r="N83" s="165"/>
      <c r="O83" s="111"/>
      <c r="P83" s="166"/>
      <c r="Q83" s="111"/>
      <c r="R83" s="163"/>
      <c r="S83" s="111"/>
      <c r="T83" s="165"/>
      <c r="U83" s="111"/>
      <c r="V83" s="166"/>
      <c r="W83" s="111"/>
      <c r="X83" s="163"/>
      <c r="Y83" s="111"/>
      <c r="Z83" s="165"/>
      <c r="AA83" s="111"/>
      <c r="AB83" s="166"/>
      <c r="AC83" s="111"/>
      <c r="AD83" s="163"/>
      <c r="AE83" s="111"/>
      <c r="AF83" s="165"/>
      <c r="AG83" s="111"/>
      <c r="AH83" s="166"/>
      <c r="AI83" s="111"/>
      <c r="AJ83" s="163"/>
      <c r="AK83" s="111"/>
      <c r="AL83" s="165"/>
      <c r="AM83" s="111"/>
      <c r="AN83" s="166"/>
      <c r="AO83" s="111"/>
      <c r="AP83" s="163"/>
      <c r="AQ83" s="111"/>
      <c r="AR83" s="165"/>
    </row>
    <row r="84" spans="5:44" x14ac:dyDescent="0.2">
      <c r="E84" s="111"/>
      <c r="F84" s="163"/>
      <c r="G84" s="111"/>
      <c r="H84" s="165"/>
      <c r="K84" s="111"/>
      <c r="L84" s="163"/>
      <c r="M84" s="111"/>
      <c r="N84" s="165"/>
      <c r="O84" s="111"/>
      <c r="P84" s="166"/>
      <c r="Q84" s="111"/>
      <c r="R84" s="163"/>
      <c r="S84" s="111"/>
      <c r="T84" s="165"/>
      <c r="U84" s="111"/>
      <c r="V84" s="166"/>
      <c r="W84" s="111"/>
      <c r="X84" s="163"/>
      <c r="Y84" s="111"/>
      <c r="Z84" s="165"/>
      <c r="AA84" s="111"/>
      <c r="AB84" s="166"/>
      <c r="AC84" s="111"/>
      <c r="AD84" s="163"/>
      <c r="AE84" s="111"/>
      <c r="AF84" s="165"/>
      <c r="AG84" s="111"/>
      <c r="AH84" s="166"/>
      <c r="AI84" s="111"/>
      <c r="AJ84" s="163"/>
      <c r="AK84" s="111"/>
      <c r="AL84" s="165"/>
      <c r="AM84" s="111"/>
      <c r="AN84" s="166"/>
      <c r="AO84" s="111"/>
      <c r="AP84" s="163"/>
      <c r="AQ84" s="111"/>
      <c r="AR84" s="165"/>
    </row>
    <row r="85" spans="5:44" x14ac:dyDescent="0.2">
      <c r="E85" s="111"/>
      <c r="F85" s="163"/>
      <c r="G85" s="111"/>
      <c r="H85" s="165"/>
      <c r="K85" s="111"/>
      <c r="L85" s="163"/>
      <c r="M85" s="111"/>
      <c r="N85" s="165"/>
      <c r="O85" s="111"/>
      <c r="P85" s="166"/>
      <c r="Q85" s="111"/>
      <c r="R85" s="163"/>
      <c r="S85" s="111"/>
      <c r="T85" s="165"/>
      <c r="U85" s="111"/>
      <c r="V85" s="166"/>
      <c r="W85" s="111"/>
      <c r="X85" s="163"/>
      <c r="Y85" s="111"/>
      <c r="Z85" s="165"/>
      <c r="AA85" s="111"/>
      <c r="AB85" s="166"/>
      <c r="AC85" s="111"/>
      <c r="AD85" s="163"/>
      <c r="AE85" s="111"/>
      <c r="AF85" s="165"/>
      <c r="AG85" s="111"/>
      <c r="AH85" s="166"/>
      <c r="AI85" s="111"/>
      <c r="AJ85" s="163"/>
      <c r="AK85" s="111"/>
      <c r="AL85" s="165"/>
      <c r="AM85" s="111"/>
      <c r="AN85" s="166"/>
      <c r="AO85" s="111"/>
      <c r="AP85" s="163"/>
      <c r="AQ85" s="111"/>
      <c r="AR85" s="165"/>
    </row>
    <row r="86" spans="5:44" x14ac:dyDescent="0.2">
      <c r="E86" s="111"/>
      <c r="F86" s="163"/>
      <c r="G86" s="111"/>
      <c r="H86" s="165"/>
      <c r="K86" s="111"/>
      <c r="L86" s="163"/>
      <c r="M86" s="111"/>
      <c r="N86" s="165"/>
      <c r="O86" s="111"/>
      <c r="P86" s="166"/>
      <c r="Q86" s="111"/>
      <c r="R86" s="163"/>
      <c r="S86" s="111"/>
      <c r="T86" s="165"/>
      <c r="U86" s="111"/>
      <c r="V86" s="166"/>
      <c r="W86" s="111"/>
      <c r="X86" s="163"/>
      <c r="Y86" s="111"/>
      <c r="Z86" s="165"/>
      <c r="AA86" s="111"/>
      <c r="AB86" s="166"/>
      <c r="AC86" s="111"/>
      <c r="AD86" s="163"/>
      <c r="AE86" s="111"/>
      <c r="AF86" s="165"/>
      <c r="AG86" s="111"/>
      <c r="AH86" s="166"/>
      <c r="AI86" s="111"/>
      <c r="AJ86" s="163"/>
      <c r="AK86" s="111"/>
      <c r="AL86" s="165"/>
      <c r="AM86" s="111"/>
      <c r="AN86" s="166"/>
      <c r="AO86" s="111"/>
      <c r="AP86" s="163"/>
      <c r="AQ86" s="111"/>
      <c r="AR86" s="165"/>
    </row>
    <row r="87" spans="5:44" x14ac:dyDescent="0.2">
      <c r="E87" s="111"/>
      <c r="F87" s="163"/>
      <c r="G87" s="111"/>
      <c r="H87" s="165"/>
      <c r="K87" s="111"/>
      <c r="L87" s="163"/>
      <c r="M87" s="111"/>
      <c r="N87" s="165"/>
      <c r="O87" s="111"/>
      <c r="P87" s="166"/>
      <c r="Q87" s="111"/>
      <c r="R87" s="163"/>
      <c r="S87" s="111"/>
      <c r="T87" s="165"/>
      <c r="U87" s="111"/>
      <c r="V87" s="166"/>
      <c r="W87" s="111"/>
      <c r="X87" s="163"/>
      <c r="Y87" s="111"/>
      <c r="Z87" s="165"/>
      <c r="AA87" s="111"/>
      <c r="AB87" s="166"/>
      <c r="AC87" s="111"/>
      <c r="AD87" s="163"/>
      <c r="AE87" s="111"/>
      <c r="AF87" s="165"/>
      <c r="AG87" s="111"/>
      <c r="AH87" s="166"/>
      <c r="AI87" s="111"/>
      <c r="AJ87" s="163"/>
      <c r="AK87" s="111"/>
      <c r="AL87" s="165"/>
      <c r="AM87" s="111"/>
      <c r="AN87" s="166"/>
      <c r="AO87" s="111"/>
      <c r="AP87" s="163"/>
      <c r="AQ87" s="111"/>
      <c r="AR87" s="165"/>
    </row>
    <row r="88" spans="5:44" x14ac:dyDescent="0.2">
      <c r="E88" s="111"/>
      <c r="F88" s="163"/>
      <c r="G88" s="111"/>
      <c r="H88" s="165"/>
      <c r="K88" s="111"/>
      <c r="L88" s="163"/>
      <c r="M88" s="111"/>
      <c r="N88" s="165"/>
      <c r="O88" s="111"/>
      <c r="P88" s="166"/>
      <c r="Q88" s="111"/>
      <c r="R88" s="163"/>
      <c r="S88" s="111"/>
      <c r="T88" s="165"/>
      <c r="U88" s="111"/>
      <c r="V88" s="166"/>
      <c r="W88" s="111"/>
      <c r="X88" s="163"/>
      <c r="Y88" s="111"/>
      <c r="Z88" s="165"/>
      <c r="AA88" s="111"/>
      <c r="AB88" s="166"/>
      <c r="AC88" s="111"/>
      <c r="AD88" s="163"/>
      <c r="AE88" s="111"/>
      <c r="AF88" s="165"/>
      <c r="AG88" s="111"/>
      <c r="AH88" s="166"/>
      <c r="AI88" s="111"/>
      <c r="AJ88" s="163"/>
      <c r="AK88" s="111"/>
      <c r="AL88" s="165"/>
      <c r="AM88" s="111"/>
      <c r="AN88" s="166"/>
      <c r="AO88" s="111"/>
      <c r="AP88" s="163"/>
      <c r="AQ88" s="111"/>
      <c r="AR88" s="165"/>
    </row>
    <row r="89" spans="5:44" x14ac:dyDescent="0.2">
      <c r="E89" s="111"/>
      <c r="F89" s="163"/>
      <c r="G89" s="111"/>
      <c r="H89" s="165"/>
      <c r="K89" s="111"/>
      <c r="L89" s="163"/>
      <c r="M89" s="111"/>
      <c r="N89" s="165"/>
      <c r="O89" s="111"/>
      <c r="P89" s="166"/>
      <c r="Q89" s="111"/>
      <c r="R89" s="163"/>
      <c r="S89" s="111"/>
      <c r="T89" s="165"/>
      <c r="U89" s="111"/>
      <c r="V89" s="166"/>
      <c r="W89" s="111"/>
      <c r="X89" s="163"/>
      <c r="Y89" s="111"/>
      <c r="Z89" s="165"/>
      <c r="AA89" s="111"/>
      <c r="AB89" s="166"/>
      <c r="AC89" s="111"/>
      <c r="AD89" s="163"/>
      <c r="AE89" s="111"/>
      <c r="AF89" s="165"/>
      <c r="AG89" s="111"/>
      <c r="AH89" s="166"/>
      <c r="AI89" s="111"/>
      <c r="AJ89" s="163"/>
      <c r="AK89" s="111"/>
      <c r="AL89" s="165"/>
      <c r="AM89" s="111"/>
      <c r="AN89" s="166"/>
      <c r="AO89" s="111"/>
      <c r="AP89" s="163"/>
      <c r="AQ89" s="111"/>
      <c r="AR89" s="165"/>
    </row>
    <row r="90" spans="5:44" x14ac:dyDescent="0.2">
      <c r="E90"/>
      <c r="H90" s="170"/>
      <c r="K90"/>
      <c r="N90" s="170"/>
      <c r="O90"/>
      <c r="P90" s="171"/>
      <c r="Q90"/>
      <c r="T90" s="170"/>
      <c r="U90"/>
      <c r="V90" s="171"/>
      <c r="W90"/>
      <c r="Z90" s="170"/>
      <c r="AA90"/>
      <c r="AB90" s="171"/>
      <c r="AC90"/>
      <c r="AF90" s="170"/>
      <c r="AG90"/>
      <c r="AH90" s="171"/>
      <c r="AI90"/>
      <c r="AL90" s="170"/>
      <c r="AM90"/>
      <c r="AN90" s="171"/>
      <c r="AO90"/>
      <c r="AR90" s="170"/>
    </row>
    <row r="91" spans="5:44" x14ac:dyDescent="0.2">
      <c r="E91"/>
      <c r="H91" s="170"/>
      <c r="K91"/>
      <c r="N91" s="170"/>
      <c r="O91"/>
      <c r="P91" s="171"/>
      <c r="Q91"/>
      <c r="T91" s="170"/>
      <c r="U91"/>
      <c r="V91" s="171"/>
      <c r="W91"/>
      <c r="Z91" s="170"/>
      <c r="AA91"/>
      <c r="AB91" s="171"/>
      <c r="AC91"/>
      <c r="AF91" s="170"/>
      <c r="AG91"/>
      <c r="AH91" s="171"/>
      <c r="AI91"/>
      <c r="AL91" s="170"/>
      <c r="AM91"/>
      <c r="AN91" s="171"/>
      <c r="AO91"/>
      <c r="AR91" s="170"/>
    </row>
    <row r="92" spans="5:44" x14ac:dyDescent="0.2">
      <c r="E92"/>
      <c r="H92" s="170"/>
      <c r="K92"/>
      <c r="N92" s="170"/>
      <c r="O92"/>
      <c r="P92" s="171"/>
      <c r="Q92"/>
      <c r="T92" s="170"/>
      <c r="U92"/>
      <c r="V92" s="171"/>
      <c r="W92"/>
      <c r="Z92" s="170"/>
      <c r="AA92"/>
      <c r="AB92" s="171"/>
      <c r="AC92"/>
      <c r="AF92" s="170"/>
      <c r="AG92"/>
      <c r="AH92" s="171"/>
      <c r="AI92"/>
      <c r="AL92" s="170"/>
      <c r="AM92"/>
      <c r="AN92" s="171"/>
      <c r="AO92"/>
      <c r="AR92" s="170"/>
    </row>
    <row r="93" spans="5:44" x14ac:dyDescent="0.2">
      <c r="E93"/>
      <c r="H93" s="170"/>
      <c r="K93"/>
      <c r="N93" s="170"/>
      <c r="O93"/>
      <c r="P93" s="171"/>
      <c r="Q93"/>
      <c r="T93" s="170"/>
      <c r="U93"/>
      <c r="V93" s="171"/>
      <c r="W93"/>
      <c r="Z93" s="170"/>
      <c r="AA93"/>
      <c r="AB93" s="171"/>
      <c r="AC93"/>
      <c r="AF93" s="170"/>
      <c r="AG93"/>
      <c r="AH93" s="171"/>
      <c r="AI93"/>
      <c r="AL93" s="170"/>
      <c r="AM93"/>
      <c r="AN93" s="171"/>
      <c r="AO93"/>
      <c r="AR93" s="170"/>
    </row>
    <row r="94" spans="5:44" x14ac:dyDescent="0.2">
      <c r="E94"/>
      <c r="H94" s="170"/>
      <c r="K94"/>
      <c r="N94" s="170"/>
      <c r="O94"/>
      <c r="P94" s="171"/>
      <c r="Q94"/>
      <c r="T94" s="170"/>
      <c r="U94"/>
      <c r="V94" s="171"/>
      <c r="W94"/>
      <c r="Z94" s="170"/>
      <c r="AA94"/>
      <c r="AB94" s="171"/>
      <c r="AC94"/>
      <c r="AF94" s="170"/>
      <c r="AG94"/>
      <c r="AH94" s="171"/>
      <c r="AI94"/>
      <c r="AL94" s="170"/>
      <c r="AM94"/>
      <c r="AN94" s="171"/>
      <c r="AO94"/>
      <c r="AR94" s="170"/>
    </row>
    <row r="95" spans="5:44" x14ac:dyDescent="0.2">
      <c r="E95"/>
      <c r="H95" s="170"/>
      <c r="K95"/>
      <c r="N95" s="170"/>
      <c r="O95"/>
      <c r="P95" s="171"/>
      <c r="Q95"/>
      <c r="T95" s="170"/>
      <c r="U95"/>
      <c r="V95" s="171"/>
      <c r="W95"/>
      <c r="Z95" s="170"/>
      <c r="AA95"/>
      <c r="AB95" s="171"/>
      <c r="AC95"/>
      <c r="AF95" s="170"/>
      <c r="AG95"/>
      <c r="AH95" s="171"/>
      <c r="AI95"/>
      <c r="AL95" s="170"/>
      <c r="AM95"/>
      <c r="AN95" s="171"/>
      <c r="AO95"/>
      <c r="AR95" s="170"/>
    </row>
    <row r="96" spans="5:44" x14ac:dyDescent="0.2">
      <c r="E96"/>
      <c r="H96" s="170"/>
      <c r="K96"/>
      <c r="N96" s="170"/>
      <c r="O96"/>
      <c r="P96" s="171"/>
      <c r="Q96"/>
      <c r="T96" s="170"/>
      <c r="U96"/>
      <c r="V96" s="171"/>
      <c r="W96"/>
      <c r="Z96" s="170"/>
      <c r="AA96"/>
      <c r="AB96" s="171"/>
      <c r="AC96"/>
      <c r="AF96" s="170"/>
      <c r="AG96"/>
      <c r="AH96" s="171"/>
      <c r="AI96"/>
      <c r="AL96" s="170"/>
      <c r="AM96"/>
      <c r="AN96" s="171"/>
      <c r="AO96"/>
      <c r="AR96" s="170"/>
    </row>
    <row r="97" spans="5:44" x14ac:dyDescent="0.2">
      <c r="E97"/>
      <c r="H97" s="170"/>
      <c r="K97"/>
      <c r="N97" s="170"/>
      <c r="O97"/>
      <c r="P97" s="171"/>
      <c r="Q97"/>
      <c r="T97" s="170"/>
      <c r="U97"/>
      <c r="V97" s="171"/>
      <c r="W97"/>
      <c r="Z97" s="170"/>
      <c r="AA97"/>
      <c r="AB97" s="171"/>
      <c r="AC97"/>
      <c r="AF97" s="170"/>
      <c r="AG97"/>
      <c r="AH97" s="171"/>
      <c r="AI97"/>
      <c r="AL97" s="170"/>
      <c r="AM97"/>
      <c r="AN97" s="171"/>
      <c r="AO97"/>
      <c r="AR97" s="170"/>
    </row>
    <row r="98" spans="5:44" x14ac:dyDescent="0.2">
      <c r="E98"/>
      <c r="H98" s="170"/>
      <c r="K98"/>
      <c r="N98" s="170"/>
      <c r="O98"/>
      <c r="P98" s="171"/>
      <c r="Q98"/>
      <c r="T98" s="170"/>
      <c r="U98"/>
      <c r="V98" s="171"/>
      <c r="W98"/>
      <c r="Z98" s="170"/>
      <c r="AA98"/>
      <c r="AB98" s="171"/>
      <c r="AC98"/>
      <c r="AF98" s="170"/>
      <c r="AG98"/>
      <c r="AH98" s="171"/>
      <c r="AI98"/>
      <c r="AL98" s="170"/>
      <c r="AM98"/>
      <c r="AN98" s="171"/>
      <c r="AO98"/>
      <c r="AR98" s="170"/>
    </row>
    <row r="99" spans="5:44" x14ac:dyDescent="0.2">
      <c r="E99"/>
      <c r="H99" s="170"/>
      <c r="K99"/>
      <c r="N99" s="170"/>
      <c r="O99"/>
      <c r="P99" s="171"/>
      <c r="Q99"/>
      <c r="T99" s="170"/>
      <c r="U99"/>
      <c r="V99" s="171"/>
      <c r="W99"/>
      <c r="Z99" s="170"/>
      <c r="AA99"/>
      <c r="AB99" s="171"/>
      <c r="AC99"/>
      <c r="AF99" s="170"/>
      <c r="AG99"/>
      <c r="AH99" s="171"/>
      <c r="AI99"/>
      <c r="AL99" s="170"/>
      <c r="AM99"/>
      <c r="AN99" s="171"/>
      <c r="AO99"/>
      <c r="AR99" s="170"/>
    </row>
    <row r="100" spans="5:44" x14ac:dyDescent="0.2">
      <c r="E100"/>
      <c r="H100" s="170"/>
      <c r="K100"/>
      <c r="N100" s="170"/>
      <c r="O100"/>
      <c r="P100" s="171"/>
      <c r="Q100"/>
      <c r="T100" s="170"/>
      <c r="U100"/>
      <c r="V100" s="171"/>
      <c r="W100"/>
      <c r="Z100" s="170"/>
      <c r="AA100"/>
      <c r="AB100" s="171"/>
      <c r="AC100"/>
      <c r="AF100" s="170"/>
      <c r="AG100"/>
      <c r="AH100" s="171"/>
      <c r="AI100"/>
      <c r="AL100" s="170"/>
      <c r="AM100"/>
      <c r="AN100" s="171"/>
      <c r="AO100"/>
      <c r="AR100" s="170"/>
    </row>
    <row r="101" spans="5:44" x14ac:dyDescent="0.2">
      <c r="E101"/>
      <c r="H101" s="170"/>
      <c r="K101"/>
      <c r="N101" s="170"/>
      <c r="O101"/>
      <c r="P101" s="171"/>
      <c r="Q101"/>
      <c r="T101" s="170"/>
      <c r="U101"/>
      <c r="V101" s="171"/>
      <c r="W101"/>
      <c r="Z101" s="170"/>
      <c r="AA101"/>
      <c r="AB101" s="171"/>
      <c r="AC101"/>
      <c r="AF101" s="170"/>
      <c r="AG101"/>
      <c r="AH101" s="171"/>
      <c r="AI101"/>
      <c r="AL101" s="170"/>
      <c r="AM101"/>
      <c r="AN101" s="171"/>
      <c r="AO101"/>
      <c r="AR101" s="170"/>
    </row>
    <row r="102" spans="5:44" x14ac:dyDescent="0.2">
      <c r="E102"/>
      <c r="H102" s="170"/>
      <c r="K102"/>
      <c r="N102" s="170"/>
      <c r="O102"/>
      <c r="P102" s="171"/>
      <c r="Q102"/>
      <c r="T102" s="170"/>
      <c r="U102"/>
      <c r="V102" s="171"/>
      <c r="W102"/>
      <c r="Z102" s="170"/>
      <c r="AA102"/>
      <c r="AB102" s="171"/>
      <c r="AC102"/>
      <c r="AF102" s="170"/>
      <c r="AG102"/>
      <c r="AH102" s="171"/>
      <c r="AI102"/>
      <c r="AL102" s="170"/>
      <c r="AM102"/>
      <c r="AN102" s="171"/>
      <c r="AO102"/>
      <c r="AR102" s="170"/>
    </row>
    <row r="103" spans="5:44" x14ac:dyDescent="0.2">
      <c r="E103"/>
      <c r="H103" s="170"/>
      <c r="K103"/>
      <c r="N103" s="170"/>
      <c r="O103"/>
      <c r="P103" s="171"/>
      <c r="Q103"/>
      <c r="T103" s="170"/>
      <c r="U103"/>
      <c r="V103" s="171"/>
      <c r="W103"/>
      <c r="Z103" s="170"/>
      <c r="AA103"/>
      <c r="AB103" s="171"/>
      <c r="AC103"/>
      <c r="AF103" s="170"/>
      <c r="AG103"/>
      <c r="AH103" s="171"/>
      <c r="AI103"/>
      <c r="AL103" s="170"/>
      <c r="AM103"/>
      <c r="AN103" s="171"/>
      <c r="AO103"/>
      <c r="AR103" s="170"/>
    </row>
    <row r="104" spans="5:44" x14ac:dyDescent="0.2">
      <c r="E104"/>
      <c r="H104" s="170"/>
      <c r="K104"/>
      <c r="N104" s="170"/>
      <c r="O104"/>
      <c r="P104" s="171"/>
      <c r="Q104"/>
      <c r="T104" s="170"/>
      <c r="U104"/>
      <c r="V104" s="171"/>
      <c r="W104"/>
      <c r="Z104" s="170"/>
      <c r="AA104"/>
      <c r="AB104" s="171"/>
      <c r="AC104"/>
      <c r="AF104" s="170"/>
      <c r="AG104"/>
      <c r="AH104" s="171"/>
      <c r="AI104"/>
      <c r="AL104" s="170"/>
      <c r="AM104"/>
      <c r="AN104" s="171"/>
      <c r="AO104"/>
      <c r="AR104" s="170"/>
    </row>
    <row r="105" spans="5:44" x14ac:dyDescent="0.2">
      <c r="E105"/>
      <c r="H105" s="170"/>
      <c r="K105"/>
      <c r="N105" s="170"/>
      <c r="O105"/>
      <c r="P105" s="171"/>
      <c r="Q105"/>
      <c r="T105" s="170"/>
      <c r="U105"/>
      <c r="V105" s="171"/>
      <c r="W105"/>
      <c r="Z105" s="170"/>
      <c r="AA105"/>
      <c r="AB105" s="171"/>
      <c r="AC105"/>
      <c r="AF105" s="170"/>
      <c r="AG105"/>
      <c r="AH105" s="171"/>
      <c r="AI105"/>
      <c r="AL105" s="170"/>
      <c r="AM105"/>
      <c r="AN105" s="171"/>
      <c r="AO105"/>
      <c r="AR105" s="170"/>
    </row>
    <row r="106" spans="5:44" x14ac:dyDescent="0.2">
      <c r="E106"/>
      <c r="H106" s="170"/>
      <c r="K106"/>
      <c r="N106" s="170"/>
      <c r="O106"/>
      <c r="P106" s="171"/>
      <c r="Q106"/>
      <c r="T106" s="170"/>
      <c r="U106"/>
      <c r="V106" s="171"/>
      <c r="W106"/>
      <c r="Z106" s="170"/>
      <c r="AA106"/>
      <c r="AB106" s="171"/>
      <c r="AC106"/>
      <c r="AF106" s="170"/>
      <c r="AG106"/>
      <c r="AH106" s="171"/>
      <c r="AI106"/>
      <c r="AL106" s="170"/>
      <c r="AM106"/>
      <c r="AN106" s="171"/>
      <c r="AO106"/>
      <c r="AR106" s="170"/>
    </row>
    <row r="107" spans="5:44" x14ac:dyDescent="0.2">
      <c r="E107"/>
      <c r="H107" s="170"/>
      <c r="K107"/>
      <c r="N107" s="170"/>
      <c r="O107"/>
      <c r="P107" s="171"/>
      <c r="Q107"/>
      <c r="T107" s="170"/>
      <c r="U107"/>
      <c r="V107" s="171"/>
      <c r="W107"/>
      <c r="Z107" s="170"/>
      <c r="AA107"/>
      <c r="AB107" s="171"/>
      <c r="AC107"/>
      <c r="AF107" s="170"/>
      <c r="AG107"/>
      <c r="AH107" s="171"/>
      <c r="AI107"/>
      <c r="AL107" s="170"/>
      <c r="AM107"/>
      <c r="AN107" s="171"/>
      <c r="AO107"/>
      <c r="AR107" s="170"/>
    </row>
    <row r="108" spans="5:44" x14ac:dyDescent="0.2">
      <c r="E108"/>
      <c r="H108" s="170"/>
      <c r="K108"/>
      <c r="N108" s="170"/>
      <c r="O108"/>
      <c r="P108" s="171"/>
      <c r="Q108"/>
      <c r="T108" s="170"/>
      <c r="U108"/>
      <c r="V108" s="171"/>
      <c r="W108"/>
      <c r="Z108" s="170"/>
      <c r="AA108"/>
      <c r="AB108" s="171"/>
      <c r="AC108"/>
      <c r="AF108" s="170"/>
      <c r="AG108"/>
      <c r="AH108" s="171"/>
      <c r="AI108"/>
      <c r="AL108" s="170"/>
      <c r="AM108"/>
      <c r="AN108" s="171"/>
      <c r="AO108"/>
      <c r="AR108" s="170"/>
    </row>
    <row r="109" spans="5:44" x14ac:dyDescent="0.2">
      <c r="E109"/>
      <c r="H109" s="170"/>
      <c r="K109"/>
      <c r="N109" s="170"/>
      <c r="O109"/>
      <c r="P109" s="171"/>
      <c r="Q109"/>
      <c r="T109" s="170"/>
      <c r="U109"/>
      <c r="V109" s="171"/>
      <c r="W109"/>
      <c r="Z109" s="170"/>
      <c r="AA109"/>
      <c r="AB109" s="171"/>
      <c r="AC109"/>
      <c r="AF109" s="170"/>
      <c r="AG109"/>
      <c r="AH109" s="171"/>
      <c r="AI109"/>
      <c r="AL109" s="170"/>
      <c r="AM109"/>
      <c r="AN109" s="171"/>
      <c r="AO109"/>
      <c r="AR109" s="170"/>
    </row>
    <row r="110" spans="5:44" x14ac:dyDescent="0.2">
      <c r="E110"/>
      <c r="H110" s="170"/>
      <c r="K110"/>
      <c r="N110" s="170"/>
      <c r="O110"/>
      <c r="P110" s="171"/>
      <c r="Q110"/>
      <c r="T110" s="170"/>
      <c r="U110"/>
      <c r="V110" s="171"/>
      <c r="W110"/>
      <c r="Z110" s="170"/>
      <c r="AA110"/>
      <c r="AB110" s="171"/>
      <c r="AC110"/>
      <c r="AF110" s="170"/>
      <c r="AG110"/>
      <c r="AH110" s="171"/>
      <c r="AI110"/>
      <c r="AL110" s="170"/>
      <c r="AM110"/>
      <c r="AN110" s="171"/>
      <c r="AO110"/>
      <c r="AR110" s="170"/>
    </row>
    <row r="111" spans="5:44" x14ac:dyDescent="0.2">
      <c r="E111"/>
      <c r="H111" s="170"/>
      <c r="K111"/>
      <c r="N111" s="170"/>
      <c r="O111"/>
      <c r="P111" s="171"/>
      <c r="Q111"/>
      <c r="T111" s="170"/>
      <c r="U111"/>
      <c r="V111" s="171"/>
      <c r="W111"/>
      <c r="Z111" s="170"/>
      <c r="AA111"/>
      <c r="AB111" s="171"/>
      <c r="AC111"/>
      <c r="AF111" s="170"/>
      <c r="AG111"/>
      <c r="AH111" s="171"/>
      <c r="AI111"/>
      <c r="AL111" s="170"/>
      <c r="AM111"/>
      <c r="AN111" s="171"/>
      <c r="AO111"/>
      <c r="AR111" s="170"/>
    </row>
    <row r="112" spans="5:44" x14ac:dyDescent="0.2">
      <c r="E112"/>
      <c r="H112" s="170"/>
      <c r="K112"/>
      <c r="N112" s="170"/>
      <c r="O112"/>
      <c r="P112" s="171"/>
      <c r="Q112"/>
      <c r="T112" s="170"/>
      <c r="U112"/>
      <c r="V112" s="171"/>
      <c r="W112"/>
      <c r="Z112" s="170"/>
      <c r="AA112"/>
      <c r="AB112" s="171"/>
      <c r="AC112"/>
      <c r="AF112" s="170"/>
      <c r="AG112"/>
      <c r="AH112" s="171"/>
      <c r="AI112"/>
      <c r="AL112" s="170"/>
      <c r="AM112"/>
      <c r="AN112" s="171"/>
      <c r="AO112"/>
      <c r="AR112" s="170"/>
    </row>
    <row r="113" spans="5:44" x14ac:dyDescent="0.2">
      <c r="E113"/>
      <c r="H113" s="170"/>
      <c r="K113"/>
      <c r="N113" s="170"/>
      <c r="O113"/>
      <c r="P113" s="171"/>
      <c r="Q113"/>
      <c r="T113" s="170"/>
      <c r="U113"/>
      <c r="V113" s="171"/>
      <c r="W113"/>
      <c r="Z113" s="170"/>
      <c r="AA113"/>
      <c r="AB113" s="171"/>
      <c r="AC113"/>
      <c r="AF113" s="170"/>
      <c r="AG113"/>
      <c r="AH113" s="171"/>
      <c r="AI113"/>
      <c r="AL113" s="170"/>
      <c r="AM113"/>
      <c r="AN113" s="171"/>
      <c r="AO113"/>
      <c r="AR113" s="170"/>
    </row>
    <row r="114" spans="5:44" x14ac:dyDescent="0.2">
      <c r="E114"/>
      <c r="H114" s="170"/>
      <c r="K114"/>
      <c r="N114" s="170"/>
      <c r="O114"/>
      <c r="P114" s="171"/>
      <c r="Q114"/>
      <c r="T114" s="170"/>
      <c r="U114"/>
      <c r="V114" s="171"/>
      <c r="W114"/>
      <c r="Z114" s="170"/>
      <c r="AA114"/>
      <c r="AB114" s="171"/>
      <c r="AC114"/>
      <c r="AF114" s="170"/>
      <c r="AG114"/>
      <c r="AH114" s="171"/>
      <c r="AI114"/>
      <c r="AL114" s="170"/>
      <c r="AM114"/>
      <c r="AN114" s="171"/>
      <c r="AO114"/>
      <c r="AR114" s="170"/>
    </row>
    <row r="115" spans="5:44" x14ac:dyDescent="0.2">
      <c r="E115"/>
      <c r="H115" s="170"/>
      <c r="K115"/>
      <c r="N115" s="170"/>
      <c r="O115"/>
      <c r="P115" s="171"/>
      <c r="Q115"/>
      <c r="T115" s="170"/>
      <c r="U115"/>
      <c r="V115" s="171"/>
      <c r="W115"/>
      <c r="Z115" s="170"/>
      <c r="AA115"/>
      <c r="AB115" s="171"/>
      <c r="AC115"/>
      <c r="AF115" s="170"/>
      <c r="AG115"/>
      <c r="AH115" s="171"/>
      <c r="AI115"/>
      <c r="AL115" s="170"/>
      <c r="AM115"/>
      <c r="AN115" s="171"/>
      <c r="AO115"/>
      <c r="AR115" s="170"/>
    </row>
    <row r="116" spans="5:44" x14ac:dyDescent="0.2">
      <c r="E116"/>
      <c r="H116" s="170"/>
      <c r="K116"/>
      <c r="N116" s="170"/>
      <c r="O116"/>
      <c r="P116" s="171"/>
      <c r="Q116"/>
      <c r="T116" s="170"/>
      <c r="U116"/>
      <c r="V116" s="171"/>
      <c r="W116"/>
      <c r="Z116" s="170"/>
      <c r="AA116"/>
      <c r="AB116" s="171"/>
      <c r="AC116"/>
      <c r="AF116" s="170"/>
      <c r="AG116"/>
      <c r="AH116" s="171"/>
      <c r="AI116"/>
      <c r="AL116" s="170"/>
      <c r="AM116"/>
      <c r="AN116" s="171"/>
      <c r="AO116"/>
      <c r="AR116" s="170"/>
    </row>
    <row r="117" spans="5:44" x14ac:dyDescent="0.2">
      <c r="E117"/>
      <c r="H117" s="170"/>
      <c r="K117"/>
      <c r="N117" s="170"/>
      <c r="O117"/>
      <c r="P117" s="171"/>
      <c r="Q117"/>
      <c r="T117" s="170"/>
      <c r="U117"/>
      <c r="V117" s="171"/>
      <c r="W117"/>
      <c r="Z117" s="170"/>
      <c r="AA117"/>
      <c r="AB117" s="171"/>
      <c r="AC117"/>
      <c r="AF117" s="170"/>
      <c r="AG117"/>
      <c r="AH117" s="171"/>
      <c r="AI117"/>
      <c r="AL117" s="170"/>
      <c r="AM117"/>
      <c r="AN117" s="171"/>
      <c r="AO117"/>
      <c r="AR117" s="170"/>
    </row>
    <row r="118" spans="5:44" x14ac:dyDescent="0.2">
      <c r="E118"/>
      <c r="H118" s="170"/>
      <c r="K118"/>
      <c r="N118" s="170"/>
      <c r="O118"/>
      <c r="P118" s="171"/>
      <c r="Q118"/>
      <c r="T118" s="170"/>
      <c r="U118"/>
      <c r="V118" s="171"/>
      <c r="W118"/>
      <c r="Z118" s="170"/>
      <c r="AA118"/>
      <c r="AB118" s="171"/>
      <c r="AC118"/>
      <c r="AF118" s="170"/>
      <c r="AG118"/>
      <c r="AH118" s="171"/>
      <c r="AI118"/>
      <c r="AL118" s="170"/>
      <c r="AM118"/>
      <c r="AN118" s="171"/>
      <c r="AO118"/>
      <c r="AR118" s="170"/>
    </row>
    <row r="119" spans="5:44" x14ac:dyDescent="0.2">
      <c r="E119"/>
      <c r="H119" s="170"/>
      <c r="K119"/>
      <c r="N119" s="170"/>
      <c r="O119"/>
      <c r="P119" s="171"/>
      <c r="Q119"/>
      <c r="T119" s="170"/>
      <c r="U119"/>
      <c r="V119" s="171"/>
      <c r="W119"/>
      <c r="Z119" s="170"/>
      <c r="AA119"/>
      <c r="AB119" s="171"/>
      <c r="AC119"/>
      <c r="AF119" s="170"/>
      <c r="AG119"/>
      <c r="AH119" s="171"/>
      <c r="AI119"/>
      <c r="AL119" s="170"/>
      <c r="AM119"/>
      <c r="AN119" s="171"/>
      <c r="AO119"/>
      <c r="AR119" s="170"/>
    </row>
    <row r="120" spans="5:44" x14ac:dyDescent="0.2">
      <c r="E120"/>
      <c r="H120" s="170"/>
      <c r="K120"/>
      <c r="N120" s="170"/>
      <c r="O120"/>
      <c r="P120" s="171"/>
      <c r="Q120"/>
      <c r="T120" s="170"/>
      <c r="U120"/>
      <c r="V120" s="171"/>
      <c r="W120"/>
      <c r="Z120" s="170"/>
      <c r="AA120"/>
      <c r="AB120" s="171"/>
      <c r="AC120"/>
      <c r="AF120" s="170"/>
      <c r="AG120"/>
      <c r="AH120" s="171"/>
      <c r="AI120"/>
      <c r="AL120" s="170"/>
      <c r="AM120"/>
      <c r="AN120" s="171"/>
      <c r="AO120"/>
      <c r="AR120" s="170"/>
    </row>
    <row r="121" spans="5:44" x14ac:dyDescent="0.2">
      <c r="E121"/>
      <c r="H121" s="170"/>
      <c r="K121"/>
      <c r="N121" s="170"/>
      <c r="O121"/>
      <c r="P121" s="171"/>
      <c r="Q121"/>
      <c r="T121" s="170"/>
      <c r="U121"/>
      <c r="V121" s="171"/>
      <c r="W121"/>
      <c r="Z121" s="170"/>
      <c r="AA121"/>
      <c r="AB121" s="171"/>
      <c r="AC121"/>
      <c r="AF121" s="170"/>
      <c r="AG121"/>
      <c r="AH121" s="171"/>
      <c r="AI121"/>
      <c r="AL121" s="170"/>
      <c r="AM121"/>
      <c r="AN121" s="171"/>
      <c r="AO121"/>
      <c r="AR121" s="170"/>
    </row>
    <row r="122" spans="5:44" x14ac:dyDescent="0.2">
      <c r="E122"/>
      <c r="H122" s="170"/>
      <c r="K122"/>
      <c r="N122" s="170"/>
      <c r="O122"/>
      <c r="P122" s="171"/>
      <c r="Q122"/>
      <c r="T122" s="170"/>
      <c r="U122"/>
      <c r="V122" s="171"/>
      <c r="W122"/>
      <c r="Z122" s="170"/>
      <c r="AA122"/>
      <c r="AB122" s="171"/>
      <c r="AC122"/>
      <c r="AF122" s="170"/>
      <c r="AG122"/>
      <c r="AH122" s="171"/>
      <c r="AI122"/>
      <c r="AL122" s="170"/>
      <c r="AM122"/>
      <c r="AN122" s="171"/>
      <c r="AO122"/>
      <c r="AR122" s="170"/>
    </row>
    <row r="123" spans="5:44" x14ac:dyDescent="0.2">
      <c r="E123"/>
      <c r="H123" s="170"/>
      <c r="K123"/>
      <c r="N123" s="170"/>
      <c r="O123"/>
      <c r="P123" s="171"/>
      <c r="Q123"/>
      <c r="T123" s="170"/>
      <c r="U123"/>
      <c r="V123" s="171"/>
      <c r="W123"/>
      <c r="Z123" s="170"/>
      <c r="AA123"/>
      <c r="AB123" s="171"/>
      <c r="AC123"/>
      <c r="AF123" s="170"/>
      <c r="AG123"/>
      <c r="AH123" s="171"/>
      <c r="AI123"/>
      <c r="AL123" s="170"/>
      <c r="AM123"/>
      <c r="AN123" s="171"/>
      <c r="AO123"/>
      <c r="AR123" s="170"/>
    </row>
    <row r="124" spans="5:44" x14ac:dyDescent="0.2">
      <c r="E124"/>
      <c r="H124" s="170"/>
      <c r="K124"/>
      <c r="N124" s="170"/>
      <c r="O124"/>
      <c r="P124" s="171"/>
      <c r="Q124"/>
      <c r="T124" s="170"/>
      <c r="U124"/>
      <c r="V124" s="171"/>
      <c r="W124"/>
      <c r="Z124" s="170"/>
      <c r="AA124"/>
      <c r="AB124" s="171"/>
      <c r="AC124"/>
      <c r="AF124" s="170"/>
      <c r="AG124"/>
      <c r="AH124" s="171"/>
      <c r="AI124"/>
      <c r="AL124" s="170"/>
      <c r="AM124"/>
      <c r="AN124" s="171"/>
      <c r="AO124"/>
      <c r="AR124" s="170"/>
    </row>
  </sheetData>
  <mergeCells count="37">
    <mergeCell ref="A4:A6"/>
    <mergeCell ref="B4:B6"/>
    <mergeCell ref="C4:H4"/>
    <mergeCell ref="I4:N4"/>
    <mergeCell ref="O4:T4"/>
    <mergeCell ref="L5:N5"/>
    <mergeCell ref="O5:O6"/>
    <mergeCell ref="P5:P6"/>
    <mergeCell ref="Q5:Q6"/>
    <mergeCell ref="AA4:AF4"/>
    <mergeCell ref="AG4:AL4"/>
    <mergeCell ref="AM4:AR4"/>
    <mergeCell ref="C5:C6"/>
    <mergeCell ref="D5:D6"/>
    <mergeCell ref="E5:E6"/>
    <mergeCell ref="F5:H5"/>
    <mergeCell ref="I5:I6"/>
    <mergeCell ref="J5:J6"/>
    <mergeCell ref="K5:K6"/>
    <mergeCell ref="U4:Z4"/>
    <mergeCell ref="AI5:AI6"/>
    <mergeCell ref="R5:T5"/>
    <mergeCell ref="U5:U6"/>
    <mergeCell ref="V5:V6"/>
    <mergeCell ref="W5:W6"/>
    <mergeCell ref="X5:Z5"/>
    <mergeCell ref="AA5:AA6"/>
    <mergeCell ref="AB5:AB6"/>
    <mergeCell ref="AC5:AC6"/>
    <mergeCell ref="AD5:AF5"/>
    <mergeCell ref="AO5:AO6"/>
    <mergeCell ref="AP5:AR5"/>
    <mergeCell ref="AG5:AG6"/>
    <mergeCell ref="AH5:AH6"/>
    <mergeCell ref="AJ5:AL5"/>
    <mergeCell ref="AM5:AM6"/>
    <mergeCell ref="AN5:AN6"/>
  </mergeCells>
  <printOptions horizontalCentered="1" verticalCentered="1"/>
  <pageMargins left="0.19685039370078741" right="0.19685039370078741" top="0.78740157480314965" bottom="0.39370078740157483" header="0.51181102362204722" footer="0.31496062992125984"/>
  <pageSetup paperSize="9" scale="90" orientation="portrait" r:id="rId1"/>
  <headerFooter alignWithMargins="0">
    <oddHeader>&amp;C
&amp;"Arial CE,Félkövér"Polgár Város Önkormányzatának 2019. évi bevételei és kiadásai kiemelt előirányzatok, kötelező, önként vállalt és államigazgatási feladatok szerinti bontásban&amp;R&amp;8 1. számú melléklet</oddHeader>
    <oddFooter>&amp;C&amp;8&amp;P</oddFooter>
  </headerFooter>
  <colBreaks count="6" manualBreakCount="6">
    <brk id="8" max="1048575" man="1"/>
    <brk id="14" max="1048575" man="1"/>
    <brk id="20" max="1048575" man="1"/>
    <brk id="26" max="1048575" man="1"/>
    <brk id="32" max="1048575" man="1"/>
    <brk id="3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29416-83A9-4ACD-857F-50C17035EB1C}">
  <sheetPr>
    <tabColor theme="6" tint="0.59999389629810485"/>
  </sheetPr>
  <dimension ref="A1:U34"/>
  <sheetViews>
    <sheetView tabSelected="1" view="pageBreakPreview" topLeftCell="A13" zoomScale="135" zoomScaleNormal="140" workbookViewId="0">
      <selection activeCell="R26" sqref="R26"/>
    </sheetView>
  </sheetViews>
  <sheetFormatPr defaultRowHeight="12.75" x14ac:dyDescent="0.2"/>
  <cols>
    <col min="1" max="1" width="9.5703125" customWidth="1"/>
    <col min="2" max="2" width="7.7109375" customWidth="1"/>
    <col min="3" max="3" width="59.28515625" customWidth="1"/>
    <col min="4" max="4" width="3.7109375" customWidth="1"/>
    <col min="5" max="5" width="12.140625" customWidth="1"/>
    <col min="6" max="6" width="11.85546875" customWidth="1"/>
    <col min="7" max="7" width="11.7109375" customWidth="1"/>
    <col min="8" max="8" width="12" customWidth="1"/>
    <col min="9" max="11" width="9.140625" hidden="1" customWidth="1"/>
    <col min="12" max="12" width="9.7109375" hidden="1" customWidth="1"/>
    <col min="13" max="13" width="0.28515625" hidden="1" customWidth="1"/>
    <col min="14" max="14" width="11.7109375" hidden="1" customWidth="1"/>
    <col min="15" max="15" width="11.42578125" hidden="1" customWidth="1"/>
    <col min="16" max="16" width="11.7109375" hidden="1" customWidth="1"/>
    <col min="17" max="17" width="12.28515625" hidden="1" customWidth="1"/>
    <col min="18" max="21" width="13.7109375" customWidth="1"/>
  </cols>
  <sheetData>
    <row r="1" spans="3:21" x14ac:dyDescent="0.2">
      <c r="H1" s="36" t="s">
        <v>143</v>
      </c>
      <c r="L1" s="208" t="s">
        <v>21</v>
      </c>
      <c r="M1" s="208"/>
      <c r="N1" s="36"/>
      <c r="O1" s="36"/>
      <c r="P1" s="36"/>
      <c r="Q1" s="36" t="s">
        <v>20</v>
      </c>
      <c r="R1" s="36"/>
      <c r="S1" s="36"/>
      <c r="T1" s="36"/>
      <c r="U1" s="36"/>
    </row>
    <row r="2" spans="3:21" ht="27.75" customHeight="1" x14ac:dyDescent="0.2">
      <c r="C2" s="215" t="s">
        <v>140</v>
      </c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</row>
    <row r="3" spans="3:21" ht="10.5" customHeight="1" x14ac:dyDescent="0.2">
      <c r="C3" s="209" t="s">
        <v>141</v>
      </c>
      <c r="D3" s="209"/>
      <c r="E3" s="209"/>
      <c r="F3" s="209"/>
      <c r="G3" s="209"/>
      <c r="H3" s="209"/>
      <c r="I3" s="38"/>
      <c r="J3" s="38"/>
      <c r="K3" s="38"/>
      <c r="L3" s="38"/>
      <c r="M3" s="38"/>
    </row>
    <row r="4" spans="3:21" ht="9.75" customHeight="1" x14ac:dyDescent="0.2">
      <c r="H4" s="39" t="s">
        <v>1</v>
      </c>
      <c r="I4" s="40"/>
      <c r="L4" s="210" t="s">
        <v>22</v>
      </c>
      <c r="M4" s="210"/>
      <c r="N4" s="39"/>
      <c r="O4" s="39"/>
      <c r="P4" s="39"/>
      <c r="Q4" s="39" t="s">
        <v>1</v>
      </c>
      <c r="R4" s="39"/>
      <c r="S4" s="39"/>
      <c r="T4" s="39"/>
      <c r="U4" s="39"/>
    </row>
    <row r="5" spans="3:21" s="37" customFormat="1" ht="36.75" customHeight="1" x14ac:dyDescent="0.2">
      <c r="C5" s="211" t="s">
        <v>23</v>
      </c>
      <c r="D5" s="212" t="s">
        <v>24</v>
      </c>
      <c r="E5" s="211" t="s">
        <v>25</v>
      </c>
      <c r="F5" s="213" t="s">
        <v>26</v>
      </c>
      <c r="G5" s="213"/>
      <c r="H5" s="213"/>
      <c r="I5" s="41"/>
      <c r="J5" s="41"/>
      <c r="K5" s="41"/>
      <c r="L5" s="42"/>
      <c r="M5" s="214" t="s">
        <v>27</v>
      </c>
    </row>
    <row r="6" spans="3:21" s="47" customFormat="1" ht="19.5" customHeight="1" x14ac:dyDescent="0.2">
      <c r="C6" s="211"/>
      <c r="D6" s="212"/>
      <c r="E6" s="211"/>
      <c r="F6" s="44" t="s">
        <v>28</v>
      </c>
      <c r="G6" s="44" t="s">
        <v>29</v>
      </c>
      <c r="H6" s="44" t="s">
        <v>30</v>
      </c>
      <c r="I6" s="45" t="s">
        <v>31</v>
      </c>
      <c r="J6" s="43" t="s">
        <v>32</v>
      </c>
      <c r="K6" s="43" t="s">
        <v>33</v>
      </c>
      <c r="L6" s="46" t="s">
        <v>34</v>
      </c>
      <c r="M6" s="214"/>
      <c r="N6" s="44" t="s">
        <v>137</v>
      </c>
      <c r="O6" s="44" t="s">
        <v>32</v>
      </c>
      <c r="P6" s="44" t="s">
        <v>138</v>
      </c>
      <c r="Q6" s="46" t="s">
        <v>139</v>
      </c>
      <c r="R6" s="44"/>
      <c r="S6" s="44"/>
      <c r="T6" s="44"/>
      <c r="U6" s="44"/>
    </row>
    <row r="7" spans="3:21" s="50" customFormat="1" ht="9.75" x14ac:dyDescent="0.2">
      <c r="C7" s="48">
        <v>1</v>
      </c>
      <c r="D7" s="48">
        <v>2</v>
      </c>
      <c r="E7" s="48">
        <v>3</v>
      </c>
      <c r="F7" s="48">
        <v>4</v>
      </c>
      <c r="G7" s="48">
        <v>5</v>
      </c>
      <c r="H7" s="48">
        <v>6</v>
      </c>
      <c r="I7" s="49">
        <v>7</v>
      </c>
      <c r="J7" s="48">
        <v>8</v>
      </c>
      <c r="K7" s="48">
        <v>9</v>
      </c>
      <c r="L7" s="48">
        <v>10</v>
      </c>
      <c r="M7" s="48">
        <v>11</v>
      </c>
      <c r="N7" s="48"/>
      <c r="O7" s="48"/>
      <c r="P7" s="48"/>
      <c r="Q7" s="48"/>
      <c r="R7" s="48"/>
      <c r="S7" s="48"/>
      <c r="T7" s="48"/>
      <c r="U7" s="48"/>
    </row>
    <row r="8" spans="3:21" ht="12.95" customHeight="1" x14ac:dyDescent="0.2">
      <c r="C8" s="51" t="s">
        <v>35</v>
      </c>
      <c r="D8" s="52">
        <v>1</v>
      </c>
      <c r="E8" s="53">
        <f>'[3]7 tábla adók '!I13-'[3]7 tábla adók '!I11-'[3]7 tábla adók '!I10</f>
        <v>328230070</v>
      </c>
      <c r="F8" s="53">
        <f>ROUND(E8*100.1%,0)</f>
        <v>328558300</v>
      </c>
      <c r="G8" s="53">
        <f>ROUND(F8*100.1%,0)</f>
        <v>328886858</v>
      </c>
      <c r="H8" s="53">
        <f>ROUND(G8*100.1%,0)</f>
        <v>329215745</v>
      </c>
      <c r="I8" s="53">
        <f t="shared" ref="I8:Q8" si="0">ROUND(H8*100.1%,0)</f>
        <v>329544961</v>
      </c>
      <c r="J8" s="53">
        <f t="shared" si="0"/>
        <v>329874506</v>
      </c>
      <c r="K8" s="53">
        <f t="shared" si="0"/>
        <v>330204381</v>
      </c>
      <c r="L8" s="53">
        <f t="shared" si="0"/>
        <v>330534585</v>
      </c>
      <c r="M8" s="53">
        <f t="shared" si="0"/>
        <v>330865120</v>
      </c>
      <c r="N8" s="53">
        <f t="shared" si="0"/>
        <v>331195985</v>
      </c>
      <c r="O8" s="53">
        <f t="shared" si="0"/>
        <v>331527181</v>
      </c>
      <c r="P8" s="53">
        <f t="shared" si="0"/>
        <v>331858708</v>
      </c>
      <c r="Q8" s="53">
        <f t="shared" si="0"/>
        <v>332190567</v>
      </c>
      <c r="R8" s="53"/>
      <c r="S8" s="53"/>
      <c r="T8" s="53"/>
      <c r="U8" s="53"/>
    </row>
    <row r="9" spans="3:21" ht="12.95" customHeight="1" x14ac:dyDescent="0.2">
      <c r="C9" s="51" t="s">
        <v>121</v>
      </c>
      <c r="D9" s="52">
        <v>2</v>
      </c>
      <c r="E9" s="53">
        <v>0</v>
      </c>
      <c r="F9" s="53"/>
      <c r="G9" s="53"/>
      <c r="H9" s="53"/>
      <c r="I9" s="54">
        <v>440</v>
      </c>
      <c r="J9" s="53">
        <v>440</v>
      </c>
      <c r="K9" s="53">
        <v>440</v>
      </c>
      <c r="L9" s="53">
        <v>0</v>
      </c>
      <c r="M9" s="53">
        <f t="shared" ref="M9" si="1">SUM(E9:L9)</f>
        <v>1320</v>
      </c>
      <c r="N9" s="53"/>
      <c r="O9" s="53"/>
      <c r="P9" s="53"/>
      <c r="Q9" s="53"/>
      <c r="R9" s="53"/>
      <c r="S9" s="53"/>
      <c r="T9" s="53"/>
      <c r="U9" s="53"/>
    </row>
    <row r="10" spans="3:21" ht="12.95" customHeight="1" x14ac:dyDescent="0.2">
      <c r="C10" s="51" t="s">
        <v>122</v>
      </c>
      <c r="D10" s="52">
        <v>3</v>
      </c>
      <c r="E10" s="53">
        <f>'[3]7 tábla adók '!I10+350000</f>
        <v>2999873</v>
      </c>
      <c r="F10" s="53">
        <f>ROUND(E10*100.1%,0)</f>
        <v>3002873</v>
      </c>
      <c r="G10" s="53">
        <f>ROUND(F10*100.1%,0)</f>
        <v>3005876</v>
      </c>
      <c r="H10" s="53">
        <f>ROUND(G10*100.1%,0)</f>
        <v>3008882</v>
      </c>
      <c r="I10" s="53">
        <f t="shared" ref="I10:Q10" si="2">ROUND(H10*100.1%,0)</f>
        <v>3011891</v>
      </c>
      <c r="J10" s="53">
        <f t="shared" si="2"/>
        <v>3014903</v>
      </c>
      <c r="K10" s="53">
        <f t="shared" si="2"/>
        <v>3017918</v>
      </c>
      <c r="L10" s="53">
        <f t="shared" si="2"/>
        <v>3020936</v>
      </c>
      <c r="M10" s="53">
        <f t="shared" si="2"/>
        <v>3023957</v>
      </c>
      <c r="N10" s="53">
        <f t="shared" si="2"/>
        <v>3026981</v>
      </c>
      <c r="O10" s="53">
        <f t="shared" si="2"/>
        <v>3030008</v>
      </c>
      <c r="P10" s="53">
        <f t="shared" si="2"/>
        <v>3033038</v>
      </c>
      <c r="Q10" s="53">
        <f t="shared" si="2"/>
        <v>3036071</v>
      </c>
      <c r="R10" s="53"/>
      <c r="S10" s="53"/>
      <c r="T10" s="53"/>
      <c r="U10" s="53"/>
    </row>
    <row r="11" spans="3:21" ht="14.25" customHeight="1" x14ac:dyDescent="0.2">
      <c r="C11" s="51" t="s">
        <v>123</v>
      </c>
      <c r="D11" s="52">
        <v>4</v>
      </c>
      <c r="E11" s="53">
        <v>0</v>
      </c>
      <c r="F11" s="53">
        <v>0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53">
        <v>0</v>
      </c>
      <c r="N11" s="53">
        <v>0</v>
      </c>
      <c r="O11" s="53">
        <v>0</v>
      </c>
      <c r="P11" s="53">
        <v>0</v>
      </c>
      <c r="Q11" s="53">
        <v>0</v>
      </c>
      <c r="R11" s="53"/>
      <c r="S11" s="53"/>
      <c r="T11" s="53"/>
      <c r="U11" s="53"/>
    </row>
    <row r="12" spans="3:21" ht="25.5" customHeight="1" x14ac:dyDescent="0.2">
      <c r="C12" s="51" t="s">
        <v>124</v>
      </c>
      <c r="D12" s="52">
        <v>5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/>
      <c r="S12" s="53"/>
      <c r="T12" s="53"/>
      <c r="U12" s="53"/>
    </row>
    <row r="13" spans="3:21" ht="12.95" customHeight="1" x14ac:dyDescent="0.2">
      <c r="C13" s="51" t="s">
        <v>125</v>
      </c>
      <c r="D13" s="52">
        <v>6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/>
      <c r="S13" s="53"/>
      <c r="T13" s="53"/>
      <c r="U13" s="53"/>
    </row>
    <row r="14" spans="3:21" ht="13.5" customHeight="1" x14ac:dyDescent="0.2">
      <c r="C14" s="51" t="s">
        <v>126</v>
      </c>
      <c r="D14" s="52">
        <v>7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/>
      <c r="S14" s="53"/>
      <c r="T14" s="53"/>
      <c r="U14" s="53"/>
    </row>
    <row r="15" spans="3:21" ht="12.95" customHeight="1" x14ac:dyDescent="0.2">
      <c r="C15" s="56" t="s">
        <v>36</v>
      </c>
      <c r="D15" s="57">
        <v>8</v>
      </c>
      <c r="E15" s="58">
        <f t="shared" ref="E15:Q15" si="3">SUM(E8:E14)</f>
        <v>331229943</v>
      </c>
      <c r="F15" s="58">
        <f t="shared" si="3"/>
        <v>331561173</v>
      </c>
      <c r="G15" s="58">
        <f t="shared" si="3"/>
        <v>331892734</v>
      </c>
      <c r="H15" s="58">
        <f t="shared" si="3"/>
        <v>332224627</v>
      </c>
      <c r="I15" s="58">
        <f t="shared" si="3"/>
        <v>332557292</v>
      </c>
      <c r="J15" s="58">
        <f t="shared" si="3"/>
        <v>332889849</v>
      </c>
      <c r="K15" s="58">
        <f t="shared" si="3"/>
        <v>333222739</v>
      </c>
      <c r="L15" s="58">
        <f t="shared" si="3"/>
        <v>333555521</v>
      </c>
      <c r="M15" s="58">
        <f t="shared" si="3"/>
        <v>333890397</v>
      </c>
      <c r="N15" s="58">
        <f t="shared" si="3"/>
        <v>334222966</v>
      </c>
      <c r="O15" s="58">
        <f t="shared" si="3"/>
        <v>334557189</v>
      </c>
      <c r="P15" s="58">
        <f t="shared" si="3"/>
        <v>334891746</v>
      </c>
      <c r="Q15" s="58">
        <f t="shared" si="3"/>
        <v>335226638</v>
      </c>
      <c r="R15" s="58"/>
      <c r="S15" s="58"/>
      <c r="T15" s="58"/>
      <c r="U15" s="58"/>
    </row>
    <row r="16" spans="3:21" s="62" customFormat="1" ht="25.5" customHeight="1" x14ac:dyDescent="0.2">
      <c r="C16" s="59" t="s">
        <v>37</v>
      </c>
      <c r="D16" s="60">
        <v>9</v>
      </c>
      <c r="E16" s="61">
        <f t="shared" ref="E16:Q16" si="4">ROUND(E15/2,0)</f>
        <v>165614972</v>
      </c>
      <c r="F16" s="61">
        <f t="shared" si="4"/>
        <v>165780587</v>
      </c>
      <c r="G16" s="61">
        <f t="shared" si="4"/>
        <v>165946367</v>
      </c>
      <c r="H16" s="61">
        <f t="shared" si="4"/>
        <v>166112314</v>
      </c>
      <c r="I16" s="61">
        <f t="shared" si="4"/>
        <v>166278646</v>
      </c>
      <c r="J16" s="61">
        <f t="shared" si="4"/>
        <v>166444925</v>
      </c>
      <c r="K16" s="61">
        <f t="shared" si="4"/>
        <v>166611370</v>
      </c>
      <c r="L16" s="61">
        <f t="shared" si="4"/>
        <v>166777761</v>
      </c>
      <c r="M16" s="61">
        <f t="shared" si="4"/>
        <v>166945199</v>
      </c>
      <c r="N16" s="61">
        <f t="shared" si="4"/>
        <v>167111483</v>
      </c>
      <c r="O16" s="61">
        <f t="shared" si="4"/>
        <v>167278595</v>
      </c>
      <c r="P16" s="61">
        <f t="shared" si="4"/>
        <v>167445873</v>
      </c>
      <c r="Q16" s="61">
        <f t="shared" si="4"/>
        <v>167613319</v>
      </c>
      <c r="R16" s="61"/>
      <c r="S16" s="61"/>
      <c r="T16" s="61"/>
      <c r="U16" s="61"/>
    </row>
    <row r="17" spans="1:21" s="67" customFormat="1" ht="23.25" customHeight="1" x14ac:dyDescent="0.2">
      <c r="A17" s="62"/>
      <c r="B17" s="62"/>
      <c r="C17" s="63" t="s">
        <v>38</v>
      </c>
      <c r="D17" s="64">
        <v>10</v>
      </c>
      <c r="E17" s="65">
        <v>1206999</v>
      </c>
      <c r="F17" s="65">
        <v>2181564</v>
      </c>
      <c r="G17" s="65">
        <f t="shared" ref="G17:Q17" si="5">SUM(G18:G24)</f>
        <v>2176149</v>
      </c>
      <c r="H17" s="65">
        <f t="shared" si="5"/>
        <v>2124314</v>
      </c>
      <c r="I17" s="65">
        <f t="shared" si="5"/>
        <v>32984</v>
      </c>
      <c r="J17" s="65">
        <f t="shared" si="5"/>
        <v>13723</v>
      </c>
      <c r="K17" s="65">
        <f t="shared" si="5"/>
        <v>6842</v>
      </c>
      <c r="L17" s="65">
        <f t="shared" si="5"/>
        <v>0</v>
      </c>
      <c r="M17" s="65">
        <f t="shared" si="5"/>
        <v>7742575</v>
      </c>
      <c r="N17" s="65">
        <f t="shared" si="5"/>
        <v>24901076</v>
      </c>
      <c r="O17" s="65">
        <f t="shared" si="5"/>
        <v>23193906</v>
      </c>
      <c r="P17" s="65">
        <f t="shared" si="5"/>
        <v>16480075</v>
      </c>
      <c r="Q17" s="65">
        <f t="shared" si="5"/>
        <v>50409572</v>
      </c>
      <c r="R17" s="65"/>
      <c r="S17" s="65"/>
      <c r="T17" s="65"/>
      <c r="U17" s="65"/>
    </row>
    <row r="18" spans="1:21" ht="12.95" customHeight="1" x14ac:dyDescent="0.2">
      <c r="C18" s="51" t="s">
        <v>39</v>
      </c>
      <c r="D18" s="52">
        <v>11</v>
      </c>
      <c r="E18" s="53">
        <v>1206999</v>
      </c>
      <c r="F18" s="53">
        <v>2181564</v>
      </c>
      <c r="G18" s="53">
        <v>2176149</v>
      </c>
      <c r="H18" s="53">
        <v>2124314</v>
      </c>
      <c r="I18" s="68">
        <v>32984</v>
      </c>
      <c r="J18" s="69">
        <v>13723</v>
      </c>
      <c r="K18" s="69">
        <v>6842</v>
      </c>
      <c r="L18" s="69">
        <v>0</v>
      </c>
      <c r="M18" s="69">
        <f t="shared" ref="M18" si="6">SUM(E18:L18)</f>
        <v>7742575</v>
      </c>
      <c r="N18" s="53">
        <v>24901076</v>
      </c>
      <c r="O18" s="53">
        <v>23193906</v>
      </c>
      <c r="P18" s="53">
        <v>16480075</v>
      </c>
      <c r="Q18" s="53">
        <v>50409572</v>
      </c>
      <c r="R18" s="53"/>
      <c r="S18" s="53"/>
      <c r="T18" s="53"/>
      <c r="U18" s="53"/>
    </row>
    <row r="19" spans="1:21" ht="12.95" customHeight="1" x14ac:dyDescent="0.2">
      <c r="C19" s="55" t="s">
        <v>40</v>
      </c>
      <c r="D19" s="57">
        <v>12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/>
      <c r="S19" s="53"/>
      <c r="T19" s="53"/>
      <c r="U19" s="53"/>
    </row>
    <row r="20" spans="1:21" ht="12.95" customHeight="1" x14ac:dyDescent="0.2">
      <c r="C20" s="51" t="s">
        <v>41</v>
      </c>
      <c r="D20" s="52">
        <v>13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/>
      <c r="S20" s="53"/>
      <c r="T20" s="53"/>
      <c r="U20" s="53"/>
    </row>
    <row r="21" spans="1:21" ht="12.95" customHeight="1" x14ac:dyDescent="0.2">
      <c r="C21" s="51" t="s">
        <v>42</v>
      </c>
      <c r="D21" s="57">
        <v>14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53"/>
      <c r="S21" s="53"/>
      <c r="T21" s="53"/>
      <c r="U21" s="53"/>
    </row>
    <row r="22" spans="1:21" ht="12.95" customHeight="1" x14ac:dyDescent="0.2">
      <c r="C22" s="51" t="s">
        <v>43</v>
      </c>
      <c r="D22" s="52">
        <v>15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/>
      <c r="S22" s="53"/>
      <c r="T22" s="53"/>
      <c r="U22" s="53"/>
    </row>
    <row r="23" spans="1:21" ht="12.95" customHeight="1" x14ac:dyDescent="0.2">
      <c r="C23" s="51" t="s">
        <v>44</v>
      </c>
      <c r="D23" s="57">
        <v>16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0</v>
      </c>
      <c r="P23" s="53">
        <v>0</v>
      </c>
      <c r="Q23" s="53">
        <v>0</v>
      </c>
      <c r="R23" s="53"/>
      <c r="S23" s="53"/>
      <c r="T23" s="53"/>
      <c r="U23" s="53"/>
    </row>
    <row r="24" spans="1:21" ht="12.95" customHeight="1" x14ac:dyDescent="0.2">
      <c r="C24" s="55" t="s">
        <v>45</v>
      </c>
      <c r="D24" s="52">
        <v>17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/>
      <c r="S24" s="53"/>
      <c r="T24" s="53"/>
      <c r="U24" s="53"/>
    </row>
    <row r="25" spans="1:21" s="67" customFormat="1" ht="23.25" customHeight="1" x14ac:dyDescent="0.2">
      <c r="A25"/>
      <c r="B25"/>
      <c r="C25" s="63" t="s">
        <v>46</v>
      </c>
      <c r="D25" s="64">
        <v>18</v>
      </c>
      <c r="E25" s="65">
        <v>766458</v>
      </c>
      <c r="F25" s="65">
        <v>11329895</v>
      </c>
      <c r="G25" s="65">
        <v>23891303</v>
      </c>
      <c r="H25" s="65">
        <v>23520926</v>
      </c>
      <c r="I25" s="65">
        <f t="shared" ref="I25:Q25" si="7">SUM(I26:I32)</f>
        <v>0</v>
      </c>
      <c r="J25" s="65">
        <f t="shared" si="7"/>
        <v>0</v>
      </c>
      <c r="K25" s="65">
        <f t="shared" si="7"/>
        <v>0</v>
      </c>
      <c r="L25" s="65">
        <f t="shared" si="7"/>
        <v>0</v>
      </c>
      <c r="M25" s="65">
        <f t="shared" si="7"/>
        <v>0</v>
      </c>
      <c r="N25" s="65">
        <f t="shared" si="7"/>
        <v>0</v>
      </c>
      <c r="O25" s="65">
        <f t="shared" si="7"/>
        <v>0</v>
      </c>
      <c r="P25" s="65">
        <f t="shared" si="7"/>
        <v>0</v>
      </c>
      <c r="Q25" s="65">
        <f t="shared" si="7"/>
        <v>0</v>
      </c>
      <c r="R25" s="65"/>
      <c r="S25" s="65"/>
      <c r="T25" s="65"/>
      <c r="U25" s="65"/>
    </row>
    <row r="26" spans="1:21" ht="12.95" customHeight="1" x14ac:dyDescent="0.2">
      <c r="C26" s="51" t="s">
        <v>39</v>
      </c>
      <c r="D26" s="52">
        <v>19</v>
      </c>
      <c r="E26" s="53">
        <v>766458</v>
      </c>
      <c r="F26" s="53">
        <v>11329895</v>
      </c>
      <c r="G26" s="53">
        <v>23891303</v>
      </c>
      <c r="H26" s="53">
        <v>23520926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/>
      <c r="S26" s="53"/>
      <c r="T26" s="53"/>
      <c r="U26" s="53"/>
    </row>
    <row r="27" spans="1:21" ht="12.95" customHeight="1" x14ac:dyDescent="0.2">
      <c r="C27" s="55" t="s">
        <v>40</v>
      </c>
      <c r="D27" s="57">
        <v>20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/>
      <c r="S27" s="53"/>
      <c r="T27" s="53"/>
      <c r="U27" s="53"/>
    </row>
    <row r="28" spans="1:21" ht="12.95" customHeight="1" x14ac:dyDescent="0.2">
      <c r="C28" s="51" t="s">
        <v>41</v>
      </c>
      <c r="D28" s="52">
        <v>21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/>
      <c r="S28" s="53"/>
      <c r="T28" s="53"/>
      <c r="U28" s="53"/>
    </row>
    <row r="29" spans="1:21" ht="12.95" customHeight="1" x14ac:dyDescent="0.2">
      <c r="C29" s="51" t="s">
        <v>42</v>
      </c>
      <c r="D29" s="57">
        <v>22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/>
      <c r="S29" s="53"/>
      <c r="T29" s="53"/>
      <c r="U29" s="53"/>
    </row>
    <row r="30" spans="1:21" ht="12.95" customHeight="1" x14ac:dyDescent="0.2">
      <c r="C30" s="51" t="s">
        <v>43</v>
      </c>
      <c r="D30" s="52">
        <v>23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53">
        <v>0</v>
      </c>
      <c r="N30" s="53">
        <v>0</v>
      </c>
      <c r="O30" s="53">
        <v>0</v>
      </c>
      <c r="P30" s="53">
        <v>0</v>
      </c>
      <c r="Q30" s="53">
        <v>0</v>
      </c>
      <c r="R30" s="53"/>
      <c r="S30" s="53"/>
      <c r="T30" s="53"/>
      <c r="U30" s="53"/>
    </row>
    <row r="31" spans="1:21" ht="12.95" customHeight="1" x14ac:dyDescent="0.2">
      <c r="C31" s="51" t="s">
        <v>44</v>
      </c>
      <c r="D31" s="57">
        <v>24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3">
        <v>0</v>
      </c>
      <c r="N31" s="53">
        <v>0</v>
      </c>
      <c r="O31" s="53">
        <v>0</v>
      </c>
      <c r="P31" s="53">
        <v>0</v>
      </c>
      <c r="Q31" s="53">
        <v>0</v>
      </c>
      <c r="R31" s="53"/>
      <c r="S31" s="53"/>
      <c r="T31" s="53"/>
      <c r="U31" s="53"/>
    </row>
    <row r="32" spans="1:21" ht="12.95" customHeight="1" x14ac:dyDescent="0.2">
      <c r="C32" s="51" t="s">
        <v>45</v>
      </c>
      <c r="D32" s="52">
        <v>25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0</v>
      </c>
      <c r="L32" s="53">
        <v>0</v>
      </c>
      <c r="M32" s="53">
        <v>0</v>
      </c>
      <c r="N32" s="53">
        <v>0</v>
      </c>
      <c r="O32" s="53">
        <v>0</v>
      </c>
      <c r="P32" s="53">
        <v>0</v>
      </c>
      <c r="Q32" s="53">
        <v>0</v>
      </c>
      <c r="R32" s="53"/>
      <c r="S32" s="53"/>
      <c r="T32" s="53"/>
      <c r="U32" s="53"/>
    </row>
    <row r="33" spans="1:21" s="67" customFormat="1" ht="18" customHeight="1" x14ac:dyDescent="0.2">
      <c r="A33"/>
      <c r="B33"/>
      <c r="C33" s="63" t="s">
        <v>47</v>
      </c>
      <c r="D33" s="64">
        <v>26</v>
      </c>
      <c r="E33" s="65">
        <f t="shared" ref="E33:Q33" si="8">E17+E25</f>
        <v>1973457</v>
      </c>
      <c r="F33" s="65">
        <f t="shared" si="8"/>
        <v>13511459</v>
      </c>
      <c r="G33" s="65">
        <f t="shared" si="8"/>
        <v>26067452</v>
      </c>
      <c r="H33" s="65">
        <f t="shared" si="8"/>
        <v>25645240</v>
      </c>
      <c r="I33" s="65">
        <f t="shared" si="8"/>
        <v>32984</v>
      </c>
      <c r="J33" s="65">
        <f t="shared" si="8"/>
        <v>13723</v>
      </c>
      <c r="K33" s="65">
        <f t="shared" si="8"/>
        <v>6842</v>
      </c>
      <c r="L33" s="65">
        <f t="shared" si="8"/>
        <v>0</v>
      </c>
      <c r="M33" s="65">
        <f t="shared" si="8"/>
        <v>7742575</v>
      </c>
      <c r="N33" s="65">
        <f t="shared" si="8"/>
        <v>24901076</v>
      </c>
      <c r="O33" s="65">
        <f t="shared" si="8"/>
        <v>23193906</v>
      </c>
      <c r="P33" s="65">
        <f t="shared" si="8"/>
        <v>16480075</v>
      </c>
      <c r="Q33" s="65">
        <f t="shared" si="8"/>
        <v>50409572</v>
      </c>
      <c r="R33" s="65"/>
      <c r="S33" s="65"/>
      <c r="T33" s="65"/>
      <c r="U33" s="65"/>
    </row>
    <row r="34" spans="1:21" s="62" customFormat="1" ht="27" customHeight="1" x14ac:dyDescent="0.2">
      <c r="C34" s="59" t="s">
        <v>48</v>
      </c>
      <c r="D34" s="60">
        <v>27</v>
      </c>
      <c r="E34" s="61">
        <f t="shared" ref="E34:Q34" si="9">E16-E33</f>
        <v>163641515</v>
      </c>
      <c r="F34" s="61">
        <f t="shared" si="9"/>
        <v>152269128</v>
      </c>
      <c r="G34" s="61">
        <f t="shared" si="9"/>
        <v>139878915</v>
      </c>
      <c r="H34" s="61">
        <f t="shared" si="9"/>
        <v>140467074</v>
      </c>
      <c r="I34" s="61">
        <f t="shared" si="9"/>
        <v>166245662</v>
      </c>
      <c r="J34" s="61">
        <f t="shared" si="9"/>
        <v>166431202</v>
      </c>
      <c r="K34" s="61">
        <f t="shared" si="9"/>
        <v>166604528</v>
      </c>
      <c r="L34" s="61">
        <f t="shared" si="9"/>
        <v>166777761</v>
      </c>
      <c r="M34" s="61">
        <f t="shared" si="9"/>
        <v>159202624</v>
      </c>
      <c r="N34" s="61">
        <f t="shared" si="9"/>
        <v>142210407</v>
      </c>
      <c r="O34" s="61">
        <f t="shared" si="9"/>
        <v>144084689</v>
      </c>
      <c r="P34" s="61">
        <f t="shared" si="9"/>
        <v>150965798</v>
      </c>
      <c r="Q34" s="61">
        <f t="shared" si="9"/>
        <v>117203747</v>
      </c>
      <c r="R34" s="61"/>
      <c r="S34" s="61"/>
      <c r="T34" s="61"/>
      <c r="U34" s="61"/>
    </row>
  </sheetData>
  <mergeCells count="9">
    <mergeCell ref="L1:M1"/>
    <mergeCell ref="C3:H3"/>
    <mergeCell ref="L4:M4"/>
    <mergeCell ref="C5:C6"/>
    <mergeCell ref="D5:D6"/>
    <mergeCell ref="E5:E6"/>
    <mergeCell ref="F5:H5"/>
    <mergeCell ref="M5:M6"/>
    <mergeCell ref="C2:Q2"/>
  </mergeCells>
  <printOptions horizontalCentered="1"/>
  <pageMargins left="0.19685039370078741" right="0.19685039370078741" top="0.19685039370078741" bottom="0.19685039370078741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FC47F-6D4A-4CBC-AF15-C3BDAA55F5B5}">
  <sheetPr>
    <tabColor theme="6" tint="0.59999389629810485"/>
  </sheetPr>
  <dimension ref="A1:AW624"/>
  <sheetViews>
    <sheetView showZeros="0" zoomScale="125" zoomScaleNormal="125" zoomScaleSheetLayoutView="85" workbookViewId="0">
      <selection activeCell="M19" sqref="A1:M19"/>
    </sheetView>
  </sheetViews>
  <sheetFormatPr defaultRowHeight="15" x14ac:dyDescent="0.2"/>
  <cols>
    <col min="1" max="1" width="5.42578125" customWidth="1"/>
    <col min="2" max="2" width="35.28515625" style="174" customWidth="1"/>
    <col min="3" max="3" width="6.7109375" style="1" customWidth="1"/>
    <col min="4" max="4" width="0.140625" style="1" hidden="1" customWidth="1"/>
    <col min="5" max="5" width="11" style="1" customWidth="1"/>
    <col min="6" max="6" width="11.42578125" style="1" customWidth="1"/>
    <col min="7" max="7" width="12" customWidth="1"/>
    <col min="8" max="8" width="11.5703125" customWidth="1"/>
    <col min="9" max="9" width="11.28515625" customWidth="1"/>
    <col min="10" max="10" width="12" customWidth="1"/>
    <col min="11" max="11" width="11.7109375" customWidth="1"/>
    <col min="12" max="12" width="11.7109375" style="2" customWidth="1"/>
    <col min="13" max="13" width="13.7109375" style="2" customWidth="1"/>
    <col min="14" max="14" width="15.7109375" style="2" customWidth="1"/>
    <col min="15" max="22" width="15.7109375" customWidth="1"/>
  </cols>
  <sheetData>
    <row r="1" spans="1:18" ht="15" customHeight="1" x14ac:dyDescent="0.2">
      <c r="F1" s="172" t="s">
        <v>6</v>
      </c>
      <c r="G1" s="172"/>
      <c r="H1" s="172"/>
      <c r="I1" s="172"/>
      <c r="J1" s="172"/>
      <c r="K1" s="172"/>
      <c r="L1" s="157" t="s">
        <v>6</v>
      </c>
      <c r="M1" s="157" t="s">
        <v>144</v>
      </c>
    </row>
    <row r="2" spans="1:18" ht="21.75" customHeight="1" x14ac:dyDescent="0.25">
      <c r="B2" s="217" t="s">
        <v>0</v>
      </c>
      <c r="C2" s="217"/>
      <c r="D2" s="217"/>
      <c r="E2" s="217"/>
      <c r="F2" s="217"/>
      <c r="G2" s="217"/>
      <c r="H2" s="217"/>
      <c r="I2" s="217"/>
      <c r="J2" s="217"/>
    </row>
    <row r="3" spans="1:18" ht="21.75" customHeight="1" x14ac:dyDescent="0.25">
      <c r="B3" s="217" t="s">
        <v>142</v>
      </c>
      <c r="C3" s="217"/>
      <c r="D3" s="217"/>
      <c r="E3" s="217"/>
      <c r="F3" s="217"/>
      <c r="G3" s="217"/>
      <c r="H3" s="217"/>
      <c r="I3" s="217"/>
      <c r="J3" s="217"/>
    </row>
    <row r="4" spans="1:18" ht="12" customHeight="1" x14ac:dyDescent="0.2">
      <c r="A4" s="219" t="s">
        <v>1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</row>
    <row r="5" spans="1:18" ht="7.5" customHeight="1" thickBot="1" x14ac:dyDescent="0.25">
      <c r="A5" s="3"/>
      <c r="D5" s="218"/>
      <c r="E5" s="218"/>
      <c r="F5" s="218"/>
    </row>
    <row r="6" spans="1:18" s="5" customFormat="1" ht="53.25" customHeight="1" x14ac:dyDescent="0.2">
      <c r="A6" s="178" t="s">
        <v>2</v>
      </c>
      <c r="B6" s="179" t="s">
        <v>3</v>
      </c>
      <c r="C6" s="180" t="s">
        <v>4</v>
      </c>
      <c r="D6" s="181" t="s">
        <v>5</v>
      </c>
      <c r="E6" s="182" t="s">
        <v>128</v>
      </c>
      <c r="F6" s="182" t="s">
        <v>129</v>
      </c>
      <c r="G6" s="182" t="s">
        <v>130</v>
      </c>
      <c r="H6" s="182" t="s">
        <v>131</v>
      </c>
      <c r="I6" s="182" t="s">
        <v>132</v>
      </c>
      <c r="J6" s="182" t="s">
        <v>133</v>
      </c>
      <c r="K6" s="182" t="s">
        <v>134</v>
      </c>
      <c r="L6" s="183" t="s">
        <v>135</v>
      </c>
      <c r="M6" s="184" t="s">
        <v>27</v>
      </c>
      <c r="N6" s="4"/>
    </row>
    <row r="7" spans="1:18" s="9" customFormat="1" ht="13.5" customHeight="1" x14ac:dyDescent="0.2">
      <c r="A7" s="185">
        <v>1</v>
      </c>
      <c r="B7" s="175">
        <v>2</v>
      </c>
      <c r="C7" s="7">
        <v>3</v>
      </c>
      <c r="D7" s="6">
        <v>4</v>
      </c>
      <c r="E7" s="7">
        <v>5</v>
      </c>
      <c r="F7" s="7">
        <v>6</v>
      </c>
      <c r="G7" s="6">
        <v>7</v>
      </c>
      <c r="H7" s="7">
        <v>8</v>
      </c>
      <c r="I7" s="7">
        <v>9</v>
      </c>
      <c r="J7" s="6">
        <v>10</v>
      </c>
      <c r="K7" s="6">
        <v>11</v>
      </c>
      <c r="L7" s="6">
        <v>13</v>
      </c>
      <c r="M7" s="193">
        <v>14</v>
      </c>
      <c r="N7" s="8"/>
    </row>
    <row r="8" spans="1:18" s="14" customFormat="1" ht="36" customHeight="1" x14ac:dyDescent="0.2">
      <c r="A8" s="186">
        <v>1</v>
      </c>
      <c r="B8" s="15" t="s">
        <v>136</v>
      </c>
      <c r="C8" s="10" t="s">
        <v>6</v>
      </c>
      <c r="D8" s="11"/>
      <c r="E8" s="11">
        <f>SUM(E9:E15)</f>
        <v>1973457</v>
      </c>
      <c r="F8" s="11">
        <f>SUM(F9:F15)</f>
        <v>13511459</v>
      </c>
      <c r="G8" s="11">
        <f t="shared" ref="G8:L8" si="0">SUM(G9:G15)</f>
        <v>26067452</v>
      </c>
      <c r="H8" s="11">
        <f t="shared" si="0"/>
        <v>25645240</v>
      </c>
      <c r="I8" s="11">
        <f t="shared" si="0"/>
        <v>24901076</v>
      </c>
      <c r="J8" s="11">
        <f t="shared" si="0"/>
        <v>23193906</v>
      </c>
      <c r="K8" s="11">
        <f t="shared" si="0"/>
        <v>16480075</v>
      </c>
      <c r="L8" s="11">
        <f t="shared" si="0"/>
        <v>50409572</v>
      </c>
      <c r="M8" s="187">
        <f>SUM(E8:L8)</f>
        <v>182182237</v>
      </c>
      <c r="N8" s="173"/>
      <c r="O8" s="13"/>
      <c r="P8" s="13"/>
      <c r="Q8" s="13"/>
      <c r="R8" s="13"/>
    </row>
    <row r="9" spans="1:18" s="14" customFormat="1" ht="39.75" customHeight="1" x14ac:dyDescent="0.2">
      <c r="A9" s="186"/>
      <c r="B9" s="15" t="s">
        <v>7</v>
      </c>
      <c r="C9" s="10" t="s">
        <v>8</v>
      </c>
      <c r="D9" s="11"/>
      <c r="E9" s="11">
        <v>383568</v>
      </c>
      <c r="F9" s="11">
        <v>5294900</v>
      </c>
      <c r="G9" s="11">
        <v>12983483</v>
      </c>
      <c r="H9" s="11">
        <v>12640181</v>
      </c>
      <c r="I9" s="11">
        <v>12207028</v>
      </c>
      <c r="J9" s="11">
        <v>11818614</v>
      </c>
      <c r="K9" s="11">
        <v>11415565</v>
      </c>
      <c r="L9" s="11">
        <v>50409572</v>
      </c>
      <c r="M9" s="187">
        <f t="shared" ref="M9:M19" si="1">SUM(E9:L9)</f>
        <v>117152911</v>
      </c>
      <c r="N9" s="16">
        <f>SUM(E9:M9)</f>
        <v>234305822</v>
      </c>
      <c r="O9" s="13"/>
      <c r="P9" s="13"/>
      <c r="Q9" s="13"/>
      <c r="R9" s="13"/>
    </row>
    <row r="10" spans="1:18" s="14" customFormat="1" ht="39.75" customHeight="1" x14ac:dyDescent="0.2">
      <c r="A10" s="186"/>
      <c r="B10" s="15" t="s">
        <v>9</v>
      </c>
      <c r="C10" s="10" t="s">
        <v>8</v>
      </c>
      <c r="D10" s="11"/>
      <c r="E10" s="11">
        <v>76578</v>
      </c>
      <c r="F10" s="11">
        <v>1206999</v>
      </c>
      <c r="G10" s="11">
        <v>2181564</v>
      </c>
      <c r="H10" s="11">
        <v>2176149</v>
      </c>
      <c r="I10" s="11">
        <v>2124314</v>
      </c>
      <c r="J10" s="11">
        <v>2072478</v>
      </c>
      <c r="K10" s="11">
        <v>1012902</v>
      </c>
      <c r="L10" s="11"/>
      <c r="M10" s="187">
        <f t="shared" si="1"/>
        <v>10850984</v>
      </c>
      <c r="N10" s="12"/>
      <c r="O10" s="13"/>
      <c r="P10" s="13"/>
      <c r="Q10" s="13"/>
      <c r="R10" s="13"/>
    </row>
    <row r="11" spans="1:18" s="14" customFormat="1" ht="42.75" customHeight="1" x14ac:dyDescent="0.2">
      <c r="A11" s="186"/>
      <c r="B11" s="15" t="s">
        <v>127</v>
      </c>
      <c r="C11" s="10" t="s">
        <v>8</v>
      </c>
      <c r="D11" s="11"/>
      <c r="E11" s="11">
        <v>76578</v>
      </c>
      <c r="F11" s="11">
        <v>1206999</v>
      </c>
      <c r="G11" s="11">
        <v>2181564</v>
      </c>
      <c r="H11" s="11">
        <v>2176149</v>
      </c>
      <c r="I11" s="11">
        <v>2124314</v>
      </c>
      <c r="J11" s="11">
        <v>2072478</v>
      </c>
      <c r="K11" s="11">
        <v>1012902</v>
      </c>
      <c r="L11" s="11"/>
      <c r="M11" s="187">
        <f t="shared" si="1"/>
        <v>10850984</v>
      </c>
      <c r="N11" s="12"/>
      <c r="O11" s="13"/>
      <c r="P11" s="13"/>
      <c r="Q11" s="13"/>
      <c r="R11" s="13"/>
    </row>
    <row r="12" spans="1:18" s="14" customFormat="1" ht="60.75" customHeight="1" x14ac:dyDescent="0.2">
      <c r="A12" s="186"/>
      <c r="B12" s="15" t="s">
        <v>10</v>
      </c>
      <c r="C12" s="10" t="s">
        <v>8</v>
      </c>
      <c r="D12" s="11"/>
      <c r="E12" s="11">
        <v>76578</v>
      </c>
      <c r="F12" s="11">
        <v>1206999</v>
      </c>
      <c r="G12" s="11">
        <v>2181564</v>
      </c>
      <c r="H12" s="11">
        <v>2176149</v>
      </c>
      <c r="I12" s="11">
        <v>2124314</v>
      </c>
      <c r="J12" s="11">
        <v>2072478</v>
      </c>
      <c r="K12" s="11">
        <v>1012902</v>
      </c>
      <c r="L12" s="11"/>
      <c r="M12" s="187">
        <f t="shared" si="1"/>
        <v>10850984</v>
      </c>
      <c r="N12" s="12"/>
      <c r="O12" s="13"/>
      <c r="P12" s="13"/>
      <c r="Q12" s="13"/>
      <c r="R12" s="13"/>
    </row>
    <row r="13" spans="1:18" s="14" customFormat="1" ht="69" customHeight="1" x14ac:dyDescent="0.2">
      <c r="A13" s="186"/>
      <c r="B13" s="15" t="s">
        <v>11</v>
      </c>
      <c r="C13" s="10" t="s">
        <v>8</v>
      </c>
      <c r="D13" s="11"/>
      <c r="E13" s="11">
        <v>76578</v>
      </c>
      <c r="F13" s="11">
        <v>1206999</v>
      </c>
      <c r="G13" s="11">
        <v>2181564</v>
      </c>
      <c r="H13" s="11">
        <v>2176149</v>
      </c>
      <c r="I13" s="11">
        <v>2124314</v>
      </c>
      <c r="J13" s="11">
        <v>2072478</v>
      </c>
      <c r="K13" s="11">
        <v>1012902</v>
      </c>
      <c r="L13" s="11"/>
      <c r="M13" s="187">
        <f t="shared" si="1"/>
        <v>10850984</v>
      </c>
      <c r="N13" s="12"/>
      <c r="O13" s="13"/>
      <c r="P13" s="13"/>
      <c r="Q13" s="13"/>
      <c r="R13" s="13"/>
    </row>
    <row r="14" spans="1:18" s="14" customFormat="1" ht="57.75" customHeight="1" x14ac:dyDescent="0.2">
      <c r="A14" s="186"/>
      <c r="B14" s="15" t="s">
        <v>12</v>
      </c>
      <c r="C14" s="10" t="s">
        <v>8</v>
      </c>
      <c r="D14" s="11"/>
      <c r="E14" s="11">
        <v>76578</v>
      </c>
      <c r="F14" s="11">
        <v>1206999</v>
      </c>
      <c r="G14" s="11">
        <v>2181564</v>
      </c>
      <c r="H14" s="11">
        <v>2176149</v>
      </c>
      <c r="I14" s="11">
        <v>2124314</v>
      </c>
      <c r="J14" s="11">
        <v>2072478</v>
      </c>
      <c r="K14" s="11">
        <v>1012902</v>
      </c>
      <c r="L14" s="11"/>
      <c r="M14" s="187">
        <f t="shared" si="1"/>
        <v>10850984</v>
      </c>
      <c r="N14" s="12"/>
      <c r="O14" s="13"/>
      <c r="P14" s="13"/>
      <c r="Q14" s="13"/>
      <c r="R14" s="13"/>
    </row>
    <row r="15" spans="1:18" s="14" customFormat="1" ht="42.75" customHeight="1" x14ac:dyDescent="0.2">
      <c r="A15" s="186"/>
      <c r="B15" s="15" t="s">
        <v>13</v>
      </c>
      <c r="C15" s="10" t="s">
        <v>14</v>
      </c>
      <c r="D15" s="11"/>
      <c r="E15" s="11">
        <v>1206999</v>
      </c>
      <c r="F15" s="11">
        <v>2181564</v>
      </c>
      <c r="G15" s="11">
        <v>2176149</v>
      </c>
      <c r="H15" s="11">
        <v>2124314</v>
      </c>
      <c r="I15" s="11">
        <v>2072478</v>
      </c>
      <c r="J15" s="11">
        <v>1012902</v>
      </c>
      <c r="K15" s="11">
        <v>0</v>
      </c>
      <c r="L15" s="11"/>
      <c r="M15" s="187">
        <f t="shared" si="1"/>
        <v>10774406</v>
      </c>
      <c r="N15" s="12"/>
      <c r="O15" s="13"/>
      <c r="P15" s="13"/>
      <c r="Q15" s="13"/>
      <c r="R15" s="13"/>
    </row>
    <row r="16" spans="1:18" s="18" customFormat="1" ht="21.75" customHeight="1" x14ac:dyDescent="0.2">
      <c r="A16" s="186">
        <v>2</v>
      </c>
      <c r="B16" s="15" t="s">
        <v>15</v>
      </c>
      <c r="C16" s="10"/>
      <c r="D16" s="11"/>
      <c r="E16" s="11"/>
      <c r="F16" s="11"/>
      <c r="G16" s="11"/>
      <c r="H16" s="11"/>
      <c r="I16" s="11"/>
      <c r="J16" s="11"/>
      <c r="K16" s="11"/>
      <c r="L16" s="11"/>
      <c r="M16" s="187">
        <f t="shared" si="1"/>
        <v>0</v>
      </c>
      <c r="N16" s="12"/>
      <c r="O16" s="13"/>
      <c r="P16" s="17"/>
      <c r="Q16" s="17"/>
      <c r="R16" s="17"/>
    </row>
    <row r="17" spans="1:49" s="18" customFormat="1" ht="25.5" customHeight="1" x14ac:dyDescent="0.2">
      <c r="A17" s="186"/>
      <c r="B17" s="19" t="s">
        <v>16</v>
      </c>
      <c r="C17" s="10">
        <v>0</v>
      </c>
      <c r="D17" s="11">
        <v>0</v>
      </c>
      <c r="E17" s="11"/>
      <c r="F17" s="11"/>
      <c r="G17" s="11"/>
      <c r="H17" s="11"/>
      <c r="I17" s="11"/>
      <c r="J17" s="11"/>
      <c r="K17" s="11"/>
      <c r="L17" s="11"/>
      <c r="M17" s="187">
        <f t="shared" si="1"/>
        <v>0</v>
      </c>
      <c r="N17" s="12"/>
      <c r="O17" s="13"/>
      <c r="P17" s="17"/>
      <c r="Q17" s="17"/>
      <c r="R17" s="17"/>
    </row>
    <row r="18" spans="1:49" s="21" customFormat="1" ht="16.5" hidden="1" customHeight="1" x14ac:dyDescent="0.2">
      <c r="A18" s="186"/>
      <c r="B18" s="19" t="s">
        <v>17</v>
      </c>
      <c r="C18" s="10"/>
      <c r="D18" s="11">
        <v>0</v>
      </c>
      <c r="E18" s="11"/>
      <c r="F18" s="11"/>
      <c r="G18" s="11"/>
      <c r="H18" s="11"/>
      <c r="I18" s="11"/>
      <c r="J18" s="11"/>
      <c r="K18" s="11"/>
      <c r="L18" s="11"/>
      <c r="M18" s="187">
        <f t="shared" si="1"/>
        <v>0</v>
      </c>
      <c r="N18" s="20"/>
    </row>
    <row r="19" spans="1:49" s="23" customFormat="1" ht="30" customHeight="1" thickBot="1" x14ac:dyDescent="0.25">
      <c r="A19" s="188"/>
      <c r="B19" s="189" t="s">
        <v>18</v>
      </c>
      <c r="C19" s="190" t="s">
        <v>6</v>
      </c>
      <c r="D19" s="191">
        <f>SUM(D8:D18)</f>
        <v>0</v>
      </c>
      <c r="E19" s="191">
        <f>SUM(E9:E15)</f>
        <v>1973457</v>
      </c>
      <c r="F19" s="191">
        <f t="shared" ref="F19:L19" si="2">SUM(F9:F15)</f>
        <v>13511459</v>
      </c>
      <c r="G19" s="191">
        <f t="shared" si="2"/>
        <v>26067452</v>
      </c>
      <c r="H19" s="191">
        <f t="shared" si="2"/>
        <v>25645240</v>
      </c>
      <c r="I19" s="191">
        <f t="shared" si="2"/>
        <v>24901076</v>
      </c>
      <c r="J19" s="191">
        <f t="shared" si="2"/>
        <v>23193906</v>
      </c>
      <c r="K19" s="191">
        <f t="shared" si="2"/>
        <v>16480075</v>
      </c>
      <c r="L19" s="191">
        <f t="shared" si="2"/>
        <v>50409572</v>
      </c>
      <c r="M19" s="192">
        <f t="shared" si="1"/>
        <v>182182237</v>
      </c>
      <c r="N19" s="12">
        <f t="shared" ref="N19:AF19" si="3">SUM(N8:N18)</f>
        <v>234305822</v>
      </c>
      <c r="O19" s="13">
        <f t="shared" si="3"/>
        <v>0</v>
      </c>
      <c r="P19" s="22">
        <f t="shared" si="3"/>
        <v>0</v>
      </c>
      <c r="Q19" s="22">
        <f t="shared" si="3"/>
        <v>0</v>
      </c>
      <c r="R19" s="22">
        <f t="shared" si="3"/>
        <v>0</v>
      </c>
      <c r="S19" s="22">
        <f t="shared" si="3"/>
        <v>0</v>
      </c>
      <c r="T19" s="22">
        <f t="shared" si="3"/>
        <v>0</v>
      </c>
      <c r="U19" s="22">
        <f t="shared" si="3"/>
        <v>0</v>
      </c>
      <c r="V19" s="22">
        <f t="shared" si="3"/>
        <v>0</v>
      </c>
      <c r="W19" s="22">
        <f t="shared" si="3"/>
        <v>0</v>
      </c>
      <c r="X19" s="22">
        <f t="shared" si="3"/>
        <v>0</v>
      </c>
      <c r="Y19" s="22">
        <f t="shared" si="3"/>
        <v>0</v>
      </c>
      <c r="Z19" s="22">
        <f t="shared" si="3"/>
        <v>0</v>
      </c>
      <c r="AA19" s="22">
        <f t="shared" si="3"/>
        <v>0</v>
      </c>
      <c r="AB19" s="22">
        <f t="shared" si="3"/>
        <v>0</v>
      </c>
      <c r="AC19" s="22">
        <f t="shared" si="3"/>
        <v>0</v>
      </c>
      <c r="AD19" s="22">
        <f t="shared" si="3"/>
        <v>0</v>
      </c>
      <c r="AE19" s="22">
        <f t="shared" si="3"/>
        <v>0</v>
      </c>
      <c r="AF19" s="22">
        <f t="shared" si="3"/>
        <v>0</v>
      </c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</row>
    <row r="20" spans="1:49" s="24" customFormat="1" ht="44.25" customHeight="1" x14ac:dyDescent="0.2">
      <c r="B20" s="216"/>
      <c r="C20" s="216"/>
      <c r="D20" s="216"/>
      <c r="E20" s="216"/>
      <c r="F20" s="216"/>
      <c r="G20" s="25"/>
      <c r="H20" s="25"/>
      <c r="I20" s="25"/>
      <c r="J20" s="25"/>
      <c r="K20" s="25"/>
      <c r="L20" s="12"/>
      <c r="M20" s="16"/>
      <c r="N20" s="12"/>
      <c r="O20" s="13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</row>
    <row r="21" spans="1:49" s="26" customFormat="1" ht="15.75" x14ac:dyDescent="0.2">
      <c r="B21" s="176" t="s">
        <v>19</v>
      </c>
      <c r="C21" s="27"/>
      <c r="D21" s="28"/>
      <c r="E21" s="28"/>
      <c r="F21" s="28"/>
      <c r="G21" s="29"/>
      <c r="H21" s="29"/>
      <c r="I21" s="29"/>
      <c r="J21" s="29"/>
      <c r="K21" s="29"/>
      <c r="L21" s="30"/>
      <c r="M21" s="30"/>
      <c r="N21" s="30"/>
      <c r="O21" s="29"/>
      <c r="P21" s="29"/>
      <c r="Q21" s="29"/>
      <c r="R21" s="29"/>
    </row>
    <row r="22" spans="1:49" s="31" customFormat="1" x14ac:dyDescent="0.2">
      <c r="B22" s="177"/>
      <c r="C22" s="32"/>
      <c r="D22" s="28"/>
      <c r="E22" s="28"/>
      <c r="F22" s="28"/>
      <c r="G22" s="33"/>
      <c r="H22" s="33"/>
      <c r="I22" s="33"/>
      <c r="J22" s="33"/>
      <c r="K22" s="33"/>
      <c r="L22" s="34"/>
      <c r="M22" s="34"/>
      <c r="N22" s="34"/>
      <c r="O22" s="33"/>
      <c r="P22" s="33"/>
      <c r="Q22" s="33"/>
      <c r="R22" s="33"/>
    </row>
    <row r="23" spans="1:49" s="31" customFormat="1" x14ac:dyDescent="0.2">
      <c r="B23" s="177"/>
      <c r="C23" s="32"/>
      <c r="D23" s="28"/>
      <c r="E23" s="28"/>
      <c r="F23" s="28"/>
      <c r="G23" s="33"/>
      <c r="H23" s="33"/>
      <c r="I23" s="33"/>
      <c r="J23" s="33"/>
      <c r="K23" s="33"/>
      <c r="L23" s="34"/>
      <c r="M23" s="34"/>
      <c r="N23" s="34"/>
      <c r="O23" s="33"/>
      <c r="P23" s="33"/>
      <c r="Q23" s="33"/>
      <c r="R23" s="33"/>
    </row>
    <row r="24" spans="1:49" s="31" customFormat="1" x14ac:dyDescent="0.2">
      <c r="B24" s="177"/>
      <c r="C24" s="32"/>
      <c r="D24" s="28"/>
      <c r="E24" s="28"/>
      <c r="F24" s="28"/>
      <c r="G24" s="33"/>
      <c r="H24" s="33"/>
      <c r="I24" s="33"/>
      <c r="J24" s="33"/>
      <c r="K24" s="33"/>
      <c r="L24" s="34"/>
      <c r="M24" s="34"/>
      <c r="N24" s="34"/>
      <c r="O24" s="33"/>
      <c r="P24" s="33"/>
      <c r="Q24" s="33"/>
      <c r="R24" s="33"/>
    </row>
    <row r="25" spans="1:49" s="31" customFormat="1" x14ac:dyDescent="0.2">
      <c r="B25" s="177"/>
      <c r="C25" s="32"/>
      <c r="D25" s="28"/>
      <c r="E25" s="28"/>
      <c r="F25" s="28"/>
      <c r="G25" s="33"/>
      <c r="H25" s="33"/>
      <c r="I25" s="33"/>
      <c r="J25" s="33"/>
      <c r="K25" s="33"/>
      <c r="L25" s="34"/>
      <c r="M25" s="34"/>
      <c r="N25" s="34"/>
      <c r="O25" s="33"/>
      <c r="P25" s="33"/>
      <c r="Q25" s="33"/>
      <c r="R25" s="33"/>
    </row>
    <row r="26" spans="1:49" s="31" customFormat="1" x14ac:dyDescent="0.2">
      <c r="B26" s="177"/>
      <c r="C26" s="32"/>
      <c r="D26" s="28"/>
      <c r="E26" s="28"/>
      <c r="F26" s="28"/>
      <c r="G26" s="33"/>
      <c r="H26" s="33"/>
      <c r="I26" s="33"/>
      <c r="J26" s="33"/>
      <c r="K26" s="33"/>
      <c r="L26" s="34"/>
      <c r="M26" s="34"/>
      <c r="N26" s="34"/>
      <c r="O26" s="33"/>
      <c r="P26" s="33"/>
      <c r="Q26" s="33"/>
      <c r="R26" s="33"/>
    </row>
    <row r="27" spans="1:49" s="31" customFormat="1" x14ac:dyDescent="0.2">
      <c r="B27" s="177"/>
      <c r="C27" s="32"/>
      <c r="D27" s="28"/>
      <c r="E27" s="28"/>
      <c r="F27" s="28"/>
      <c r="G27" s="33"/>
      <c r="H27" s="33"/>
      <c r="I27" s="33"/>
      <c r="J27" s="33"/>
      <c r="K27" s="33"/>
      <c r="L27" s="34"/>
      <c r="M27" s="34"/>
      <c r="N27" s="34"/>
      <c r="O27" s="33"/>
      <c r="P27" s="33"/>
      <c r="Q27" s="33"/>
      <c r="R27" s="33"/>
    </row>
    <row r="28" spans="1:49" s="31" customFormat="1" x14ac:dyDescent="0.2">
      <c r="B28" s="177"/>
      <c r="C28" s="32"/>
      <c r="D28" s="28"/>
      <c r="E28" s="28"/>
      <c r="F28" s="28"/>
      <c r="G28" s="33"/>
      <c r="H28" s="33"/>
      <c r="I28" s="33"/>
      <c r="J28" s="33"/>
      <c r="K28" s="33"/>
      <c r="L28" s="34"/>
      <c r="M28" s="34"/>
      <c r="N28" s="34"/>
      <c r="O28" s="33"/>
      <c r="P28" s="33"/>
      <c r="Q28" s="33"/>
      <c r="R28" s="33"/>
    </row>
    <row r="29" spans="1:49" s="31" customFormat="1" x14ac:dyDescent="0.2">
      <c r="B29" s="177"/>
      <c r="C29" s="32"/>
      <c r="D29" s="28"/>
      <c r="E29" s="28"/>
      <c r="F29" s="28"/>
      <c r="G29" s="33"/>
      <c r="H29" s="33"/>
      <c r="I29" s="33"/>
      <c r="J29" s="33"/>
      <c r="K29" s="33"/>
      <c r="L29" s="34"/>
      <c r="M29" s="34"/>
      <c r="N29" s="34"/>
      <c r="O29" s="33"/>
      <c r="P29" s="33"/>
      <c r="Q29" s="33"/>
      <c r="R29" s="33"/>
    </row>
    <row r="30" spans="1:49" s="31" customFormat="1" x14ac:dyDescent="0.2">
      <c r="B30" s="177"/>
      <c r="C30" s="32"/>
      <c r="D30" s="28"/>
      <c r="E30" s="28"/>
      <c r="F30" s="28"/>
      <c r="G30" s="33"/>
      <c r="H30" s="33"/>
      <c r="I30" s="33"/>
      <c r="J30" s="33"/>
      <c r="K30" s="33"/>
      <c r="L30" s="34"/>
      <c r="M30" s="34"/>
      <c r="N30" s="34"/>
      <c r="O30" s="33"/>
      <c r="P30" s="33"/>
      <c r="Q30" s="33"/>
      <c r="R30" s="33"/>
    </row>
    <row r="31" spans="1:49" s="31" customFormat="1" x14ac:dyDescent="0.2">
      <c r="B31" s="177"/>
      <c r="C31" s="32"/>
      <c r="D31" s="28"/>
      <c r="E31" s="28"/>
      <c r="F31" s="28"/>
      <c r="G31" s="33"/>
      <c r="H31" s="33"/>
      <c r="I31" s="33"/>
      <c r="J31" s="33"/>
      <c r="K31" s="33"/>
      <c r="L31" s="34"/>
      <c r="M31" s="34"/>
      <c r="N31" s="34"/>
      <c r="O31" s="33"/>
      <c r="P31" s="33"/>
      <c r="Q31" s="33"/>
      <c r="R31" s="33"/>
    </row>
    <row r="32" spans="1:49" s="31" customFormat="1" x14ac:dyDescent="0.2">
      <c r="B32" s="177"/>
      <c r="C32" s="32"/>
      <c r="D32" s="28"/>
      <c r="E32" s="28"/>
      <c r="F32" s="28"/>
      <c r="G32" s="33"/>
      <c r="H32" s="33"/>
      <c r="I32" s="33"/>
      <c r="J32" s="33"/>
      <c r="K32" s="33"/>
      <c r="L32" s="34"/>
      <c r="M32" s="34"/>
      <c r="N32" s="34"/>
      <c r="O32" s="33"/>
      <c r="P32" s="33"/>
      <c r="Q32" s="33"/>
      <c r="R32" s="33"/>
    </row>
    <row r="33" spans="2:18" s="31" customFormat="1" x14ac:dyDescent="0.2">
      <c r="B33" s="177"/>
      <c r="C33" s="32"/>
      <c r="D33" s="28"/>
      <c r="E33" s="28"/>
      <c r="F33" s="28"/>
      <c r="G33" s="33"/>
      <c r="H33" s="33"/>
      <c r="I33" s="33"/>
      <c r="J33" s="33"/>
      <c r="K33" s="33"/>
      <c r="L33" s="34"/>
      <c r="M33" s="34"/>
      <c r="N33" s="34"/>
      <c r="O33" s="33"/>
      <c r="P33" s="33"/>
      <c r="Q33" s="33"/>
      <c r="R33" s="33"/>
    </row>
    <row r="34" spans="2:18" s="31" customFormat="1" x14ac:dyDescent="0.2">
      <c r="B34" s="177"/>
      <c r="C34" s="32"/>
      <c r="D34" s="28"/>
      <c r="E34" s="28"/>
      <c r="F34" s="28"/>
      <c r="G34" s="33"/>
      <c r="H34" s="33"/>
      <c r="I34" s="33"/>
      <c r="J34" s="33"/>
      <c r="K34" s="33"/>
      <c r="L34" s="34"/>
      <c r="M34" s="34"/>
      <c r="N34" s="34"/>
      <c r="O34" s="33"/>
      <c r="P34" s="33"/>
      <c r="Q34" s="33"/>
      <c r="R34" s="33"/>
    </row>
    <row r="35" spans="2:18" s="31" customFormat="1" x14ac:dyDescent="0.2">
      <c r="B35" s="177"/>
      <c r="C35" s="32"/>
      <c r="D35" s="28"/>
      <c r="E35" s="28"/>
      <c r="F35" s="28"/>
      <c r="G35" s="33"/>
      <c r="H35" s="33"/>
      <c r="I35" s="33"/>
      <c r="J35" s="33"/>
      <c r="K35" s="33"/>
      <c r="L35" s="34"/>
      <c r="M35" s="34"/>
      <c r="N35" s="34"/>
      <c r="O35" s="33"/>
      <c r="P35" s="33"/>
      <c r="Q35" s="33"/>
      <c r="R35" s="33"/>
    </row>
    <row r="36" spans="2:18" s="31" customFormat="1" x14ac:dyDescent="0.2">
      <c r="B36" s="177"/>
      <c r="C36" s="32"/>
      <c r="D36" s="28"/>
      <c r="E36" s="28"/>
      <c r="F36" s="28"/>
      <c r="G36" s="33"/>
      <c r="H36" s="33"/>
      <c r="I36" s="33"/>
      <c r="J36" s="33"/>
      <c r="K36" s="33"/>
      <c r="L36" s="34"/>
      <c r="M36" s="34"/>
      <c r="N36" s="34"/>
      <c r="O36" s="33"/>
      <c r="P36" s="33"/>
      <c r="Q36" s="33"/>
      <c r="R36" s="33"/>
    </row>
    <row r="37" spans="2:18" s="31" customFormat="1" x14ac:dyDescent="0.2">
      <c r="B37" s="177"/>
      <c r="C37" s="32"/>
      <c r="D37" s="28"/>
      <c r="E37" s="28"/>
      <c r="F37" s="28"/>
      <c r="G37" s="33"/>
      <c r="H37" s="33"/>
      <c r="I37" s="33"/>
      <c r="J37" s="33"/>
      <c r="K37" s="33"/>
      <c r="L37" s="34"/>
      <c r="M37" s="34"/>
      <c r="N37" s="34"/>
      <c r="O37" s="33"/>
      <c r="P37" s="33"/>
      <c r="Q37" s="33"/>
      <c r="R37" s="33"/>
    </row>
    <row r="38" spans="2:18" s="31" customFormat="1" x14ac:dyDescent="0.2">
      <c r="B38" s="177"/>
      <c r="C38" s="32"/>
      <c r="D38" s="28"/>
      <c r="E38" s="28"/>
      <c r="F38" s="28"/>
      <c r="G38" s="33"/>
      <c r="H38" s="33"/>
      <c r="I38" s="33"/>
      <c r="J38" s="33"/>
      <c r="K38" s="33"/>
      <c r="L38" s="34"/>
      <c r="M38" s="34"/>
      <c r="N38" s="34"/>
      <c r="O38" s="33"/>
      <c r="P38" s="33"/>
      <c r="Q38" s="33"/>
      <c r="R38" s="33"/>
    </row>
    <row r="39" spans="2:18" s="31" customFormat="1" x14ac:dyDescent="0.2">
      <c r="B39" s="177"/>
      <c r="C39" s="32"/>
      <c r="D39" s="28"/>
      <c r="E39" s="28"/>
      <c r="F39" s="28"/>
      <c r="G39" s="33"/>
      <c r="H39" s="33"/>
      <c r="I39" s="33"/>
      <c r="J39" s="33"/>
      <c r="K39" s="33"/>
      <c r="L39" s="34"/>
      <c r="M39" s="34"/>
      <c r="N39" s="34"/>
      <c r="O39" s="33"/>
      <c r="P39" s="33"/>
      <c r="Q39" s="33"/>
      <c r="R39" s="33"/>
    </row>
    <row r="40" spans="2:18" s="31" customFormat="1" x14ac:dyDescent="0.2">
      <c r="B40" s="177"/>
      <c r="C40" s="32"/>
      <c r="D40" s="28"/>
      <c r="E40" s="28"/>
      <c r="F40" s="28"/>
      <c r="G40" s="33"/>
      <c r="H40" s="33"/>
      <c r="I40" s="33"/>
      <c r="J40" s="33"/>
      <c r="K40" s="33"/>
      <c r="L40" s="34"/>
      <c r="M40" s="34"/>
      <c r="N40" s="34"/>
      <c r="O40" s="33"/>
      <c r="P40" s="33"/>
      <c r="Q40" s="33"/>
      <c r="R40" s="33"/>
    </row>
    <row r="41" spans="2:18" s="31" customFormat="1" x14ac:dyDescent="0.2">
      <c r="B41" s="177"/>
      <c r="C41" s="32"/>
      <c r="D41" s="28"/>
      <c r="E41" s="28"/>
      <c r="F41" s="28"/>
      <c r="G41" s="33"/>
      <c r="H41" s="33"/>
      <c r="I41" s="33"/>
      <c r="J41" s="33"/>
      <c r="K41" s="33"/>
      <c r="L41" s="34"/>
      <c r="M41" s="34"/>
      <c r="N41" s="34"/>
      <c r="O41" s="33"/>
      <c r="P41" s="33"/>
      <c r="Q41" s="33"/>
      <c r="R41" s="33"/>
    </row>
    <row r="42" spans="2:18" s="31" customFormat="1" x14ac:dyDescent="0.2">
      <c r="B42" s="177"/>
      <c r="C42" s="32"/>
      <c r="D42" s="28"/>
      <c r="E42" s="28"/>
      <c r="F42" s="28"/>
      <c r="G42" s="33"/>
      <c r="H42" s="33"/>
      <c r="I42" s="33"/>
      <c r="J42" s="33"/>
      <c r="K42" s="33"/>
      <c r="L42" s="34"/>
      <c r="M42" s="34"/>
      <c r="N42" s="34"/>
      <c r="O42" s="33"/>
      <c r="P42" s="33"/>
      <c r="Q42" s="33"/>
      <c r="R42" s="33"/>
    </row>
    <row r="43" spans="2:18" s="31" customFormat="1" x14ac:dyDescent="0.2">
      <c r="B43" s="177"/>
      <c r="C43" s="32"/>
      <c r="D43" s="28"/>
      <c r="E43" s="28"/>
      <c r="F43" s="28"/>
      <c r="G43" s="33"/>
      <c r="H43" s="33"/>
      <c r="I43" s="33"/>
      <c r="J43" s="33"/>
      <c r="K43" s="33"/>
      <c r="L43" s="34"/>
      <c r="M43" s="34"/>
      <c r="N43" s="34"/>
      <c r="O43" s="33"/>
      <c r="P43" s="33"/>
      <c r="Q43" s="33"/>
      <c r="R43" s="33"/>
    </row>
    <row r="44" spans="2:18" s="31" customFormat="1" x14ac:dyDescent="0.2">
      <c r="B44" s="177"/>
      <c r="C44" s="32"/>
      <c r="D44" s="28"/>
      <c r="E44" s="28"/>
      <c r="F44" s="28"/>
      <c r="G44" s="33"/>
      <c r="H44" s="33"/>
      <c r="I44" s="33"/>
      <c r="J44" s="33"/>
      <c r="K44" s="33"/>
      <c r="L44" s="34"/>
      <c r="M44" s="34"/>
      <c r="N44" s="34"/>
      <c r="O44" s="33"/>
      <c r="P44" s="33"/>
      <c r="Q44" s="33"/>
      <c r="R44" s="33"/>
    </row>
    <row r="45" spans="2:18" s="31" customFormat="1" x14ac:dyDescent="0.2">
      <c r="B45" s="177"/>
      <c r="C45" s="32"/>
      <c r="D45" s="28"/>
      <c r="E45" s="28"/>
      <c r="F45" s="28"/>
      <c r="G45" s="33"/>
      <c r="H45" s="33"/>
      <c r="I45" s="33"/>
      <c r="J45" s="33"/>
      <c r="K45" s="33"/>
      <c r="L45" s="34"/>
      <c r="M45" s="34"/>
      <c r="N45" s="34"/>
      <c r="O45" s="33"/>
      <c r="P45" s="33"/>
      <c r="Q45" s="33"/>
      <c r="R45" s="33"/>
    </row>
    <row r="46" spans="2:18" s="31" customFormat="1" x14ac:dyDescent="0.2">
      <c r="B46" s="177"/>
      <c r="C46" s="32"/>
      <c r="D46" s="28"/>
      <c r="E46" s="28"/>
      <c r="F46" s="28"/>
      <c r="G46" s="33"/>
      <c r="H46" s="33"/>
      <c r="I46" s="33"/>
      <c r="J46" s="33"/>
      <c r="K46" s="33"/>
      <c r="L46" s="34"/>
      <c r="M46" s="34"/>
      <c r="N46" s="34"/>
      <c r="O46" s="33"/>
      <c r="P46" s="33"/>
      <c r="Q46" s="33"/>
      <c r="R46" s="33"/>
    </row>
    <row r="47" spans="2:18" s="31" customFormat="1" x14ac:dyDescent="0.2">
      <c r="B47" s="177"/>
      <c r="C47" s="32"/>
      <c r="D47" s="28"/>
      <c r="E47" s="28"/>
      <c r="F47" s="28"/>
      <c r="G47" s="33"/>
      <c r="H47" s="33"/>
      <c r="I47" s="33"/>
      <c r="J47" s="33"/>
      <c r="K47" s="33"/>
      <c r="L47" s="34"/>
      <c r="M47" s="34"/>
      <c r="N47" s="34"/>
      <c r="O47" s="33"/>
      <c r="P47" s="33"/>
      <c r="Q47" s="33"/>
      <c r="R47" s="33"/>
    </row>
    <row r="48" spans="2:18" s="31" customFormat="1" x14ac:dyDescent="0.2">
      <c r="B48" s="177"/>
      <c r="C48" s="32"/>
      <c r="D48" s="28"/>
      <c r="E48" s="28"/>
      <c r="F48" s="28"/>
      <c r="G48" s="33"/>
      <c r="H48" s="33"/>
      <c r="I48" s="33"/>
      <c r="J48" s="33"/>
      <c r="K48" s="33"/>
      <c r="L48" s="34"/>
      <c r="M48" s="34"/>
      <c r="N48" s="34"/>
      <c r="O48" s="33"/>
      <c r="P48" s="33"/>
      <c r="Q48" s="33"/>
      <c r="R48" s="33"/>
    </row>
    <row r="49" spans="2:18" s="31" customFormat="1" x14ac:dyDescent="0.2">
      <c r="B49" s="177"/>
      <c r="C49" s="32"/>
      <c r="D49" s="28"/>
      <c r="E49" s="28"/>
      <c r="F49" s="28"/>
      <c r="G49" s="33"/>
      <c r="H49" s="33"/>
      <c r="I49" s="33"/>
      <c r="J49" s="33"/>
      <c r="K49" s="33"/>
      <c r="L49" s="34"/>
      <c r="M49" s="34"/>
      <c r="N49" s="34"/>
      <c r="O49" s="33"/>
      <c r="P49" s="33"/>
      <c r="Q49" s="33"/>
      <c r="R49" s="33"/>
    </row>
    <row r="50" spans="2:18" s="31" customFormat="1" x14ac:dyDescent="0.2">
      <c r="B50" s="177"/>
      <c r="C50" s="32"/>
      <c r="D50" s="28"/>
      <c r="E50" s="28"/>
      <c r="F50" s="28"/>
      <c r="G50" s="33"/>
      <c r="H50" s="33"/>
      <c r="I50" s="33"/>
      <c r="J50" s="33"/>
      <c r="K50" s="33"/>
      <c r="L50" s="34"/>
      <c r="M50" s="34"/>
      <c r="N50" s="34"/>
      <c r="O50" s="33"/>
      <c r="P50" s="33"/>
      <c r="Q50" s="33"/>
      <c r="R50" s="33"/>
    </row>
    <row r="51" spans="2:18" s="31" customFormat="1" x14ac:dyDescent="0.2">
      <c r="B51" s="177"/>
      <c r="C51" s="32"/>
      <c r="D51" s="28"/>
      <c r="E51" s="28"/>
      <c r="F51" s="28"/>
      <c r="G51" s="33"/>
      <c r="H51" s="33"/>
      <c r="I51" s="33"/>
      <c r="J51" s="33"/>
      <c r="K51" s="33"/>
      <c r="L51" s="34"/>
      <c r="M51" s="34"/>
      <c r="N51" s="34"/>
      <c r="O51" s="33"/>
      <c r="P51" s="33"/>
      <c r="Q51" s="33"/>
      <c r="R51" s="33"/>
    </row>
    <row r="52" spans="2:18" s="31" customFormat="1" x14ac:dyDescent="0.2">
      <c r="B52" s="177"/>
      <c r="C52" s="32"/>
      <c r="D52" s="28"/>
      <c r="E52" s="28"/>
      <c r="F52" s="28"/>
      <c r="G52" s="33"/>
      <c r="H52" s="33"/>
      <c r="I52" s="33"/>
      <c r="J52" s="33"/>
      <c r="K52" s="33"/>
      <c r="L52" s="34"/>
      <c r="M52" s="34"/>
      <c r="N52" s="34"/>
      <c r="O52" s="33"/>
      <c r="P52" s="33"/>
      <c r="Q52" s="33"/>
      <c r="R52" s="33"/>
    </row>
    <row r="53" spans="2:18" s="31" customFormat="1" x14ac:dyDescent="0.2">
      <c r="B53" s="177"/>
      <c r="C53" s="32"/>
      <c r="D53" s="28"/>
      <c r="E53" s="28"/>
      <c r="F53" s="28"/>
      <c r="G53" s="33"/>
      <c r="H53" s="33"/>
      <c r="I53" s="33"/>
      <c r="J53" s="33"/>
      <c r="K53" s="33"/>
      <c r="L53" s="34"/>
      <c r="M53" s="34"/>
      <c r="N53" s="34"/>
      <c r="O53" s="33"/>
      <c r="P53" s="33"/>
      <c r="Q53" s="33"/>
      <c r="R53" s="33"/>
    </row>
    <row r="54" spans="2:18" s="31" customFormat="1" x14ac:dyDescent="0.2">
      <c r="B54" s="177"/>
      <c r="C54" s="32"/>
      <c r="D54" s="28"/>
      <c r="E54" s="28"/>
      <c r="F54" s="28"/>
      <c r="G54" s="33"/>
      <c r="H54" s="33"/>
      <c r="I54" s="33"/>
      <c r="J54" s="33"/>
      <c r="K54" s="33"/>
      <c r="L54" s="34"/>
      <c r="M54" s="34"/>
      <c r="N54" s="34"/>
      <c r="O54" s="33"/>
      <c r="P54" s="33"/>
      <c r="Q54" s="33"/>
      <c r="R54" s="33"/>
    </row>
    <row r="55" spans="2:18" s="31" customFormat="1" x14ac:dyDescent="0.2">
      <c r="B55" s="177"/>
      <c r="C55" s="32"/>
      <c r="D55" s="28"/>
      <c r="E55" s="28"/>
      <c r="F55" s="28"/>
      <c r="G55" s="33"/>
      <c r="H55" s="33"/>
      <c r="I55" s="33"/>
      <c r="J55" s="33"/>
      <c r="K55" s="33"/>
      <c r="L55" s="34"/>
      <c r="M55" s="34"/>
      <c r="N55" s="34"/>
      <c r="O55" s="33"/>
      <c r="P55" s="33"/>
      <c r="Q55" s="33"/>
      <c r="R55" s="33"/>
    </row>
    <row r="56" spans="2:18" s="31" customFormat="1" x14ac:dyDescent="0.2">
      <c r="B56" s="177"/>
      <c r="C56" s="32"/>
      <c r="D56" s="28"/>
      <c r="E56" s="28"/>
      <c r="F56" s="28"/>
      <c r="G56" s="33"/>
      <c r="H56" s="33"/>
      <c r="I56" s="33"/>
      <c r="J56" s="33"/>
      <c r="K56" s="33"/>
      <c r="L56" s="34"/>
      <c r="M56" s="34"/>
      <c r="N56" s="34"/>
      <c r="O56" s="33"/>
      <c r="P56" s="33"/>
      <c r="Q56" s="33"/>
      <c r="R56" s="33"/>
    </row>
    <row r="57" spans="2:18" s="31" customFormat="1" x14ac:dyDescent="0.2">
      <c r="B57" s="177"/>
      <c r="C57" s="32"/>
      <c r="D57" s="28"/>
      <c r="E57" s="28"/>
      <c r="F57" s="28"/>
      <c r="G57" s="33"/>
      <c r="H57" s="33"/>
      <c r="I57" s="33"/>
      <c r="J57" s="33"/>
      <c r="K57" s="33"/>
      <c r="L57" s="34"/>
      <c r="M57" s="34"/>
      <c r="N57" s="34"/>
      <c r="O57" s="33"/>
      <c r="P57" s="33"/>
      <c r="Q57" s="33"/>
      <c r="R57" s="33"/>
    </row>
    <row r="58" spans="2:18" s="31" customFormat="1" x14ac:dyDescent="0.2">
      <c r="B58" s="177"/>
      <c r="C58" s="32"/>
      <c r="D58" s="28"/>
      <c r="E58" s="28"/>
      <c r="F58" s="28"/>
      <c r="G58" s="33"/>
      <c r="H58" s="33"/>
      <c r="I58" s="33"/>
      <c r="J58" s="33"/>
      <c r="K58" s="33"/>
      <c r="L58" s="34"/>
      <c r="M58" s="34"/>
      <c r="N58" s="34"/>
      <c r="O58" s="33"/>
      <c r="P58" s="33"/>
      <c r="Q58" s="33"/>
      <c r="R58" s="33"/>
    </row>
    <row r="59" spans="2:18" s="31" customFormat="1" x14ac:dyDescent="0.2">
      <c r="B59" s="177"/>
      <c r="C59" s="32"/>
      <c r="D59" s="28"/>
      <c r="E59" s="28"/>
      <c r="F59" s="28"/>
      <c r="G59" s="33"/>
      <c r="H59" s="33"/>
      <c r="I59" s="33"/>
      <c r="J59" s="33"/>
      <c r="K59" s="33"/>
      <c r="L59" s="34"/>
      <c r="M59" s="34"/>
      <c r="N59" s="34"/>
      <c r="O59" s="33"/>
      <c r="P59" s="33"/>
      <c r="Q59" s="33"/>
      <c r="R59" s="33"/>
    </row>
    <row r="60" spans="2:18" s="31" customFormat="1" x14ac:dyDescent="0.2">
      <c r="B60" s="177"/>
      <c r="C60" s="32"/>
      <c r="D60" s="28"/>
      <c r="E60" s="28"/>
      <c r="F60" s="28"/>
      <c r="G60" s="33"/>
      <c r="H60" s="33"/>
      <c r="I60" s="33"/>
      <c r="J60" s="33"/>
      <c r="K60" s="33"/>
      <c r="L60" s="34"/>
      <c r="M60" s="34"/>
      <c r="N60" s="34"/>
      <c r="O60" s="33"/>
      <c r="P60" s="33"/>
      <c r="Q60" s="33"/>
      <c r="R60" s="33"/>
    </row>
    <row r="61" spans="2:18" s="31" customFormat="1" x14ac:dyDescent="0.2">
      <c r="B61" s="177"/>
      <c r="C61" s="32"/>
      <c r="D61" s="28"/>
      <c r="E61" s="28"/>
      <c r="F61" s="28"/>
      <c r="G61" s="33"/>
      <c r="H61" s="33"/>
      <c r="I61" s="33"/>
      <c r="J61" s="33"/>
      <c r="K61" s="33"/>
      <c r="L61" s="34"/>
      <c r="M61" s="34"/>
      <c r="N61" s="34"/>
      <c r="O61" s="33"/>
      <c r="P61" s="33"/>
      <c r="Q61" s="33"/>
      <c r="R61" s="33"/>
    </row>
    <row r="62" spans="2:18" s="31" customFormat="1" x14ac:dyDescent="0.2">
      <c r="B62" s="177"/>
      <c r="C62" s="32"/>
      <c r="D62" s="28"/>
      <c r="E62" s="28"/>
      <c r="F62" s="28"/>
      <c r="G62" s="33"/>
      <c r="H62" s="33"/>
      <c r="I62" s="33"/>
      <c r="J62" s="33"/>
      <c r="K62" s="33"/>
      <c r="L62" s="34"/>
      <c r="M62" s="34"/>
      <c r="N62" s="34"/>
      <c r="O62" s="33"/>
      <c r="P62" s="33"/>
      <c r="Q62" s="33"/>
      <c r="R62" s="33"/>
    </row>
    <row r="63" spans="2:18" s="31" customFormat="1" x14ac:dyDescent="0.2">
      <c r="B63" s="177"/>
      <c r="C63" s="32"/>
      <c r="D63" s="28"/>
      <c r="E63" s="28"/>
      <c r="F63" s="28"/>
      <c r="G63" s="33"/>
      <c r="H63" s="33"/>
      <c r="I63" s="33"/>
      <c r="J63" s="33"/>
      <c r="K63" s="33"/>
      <c r="L63" s="34"/>
      <c r="M63" s="34"/>
      <c r="N63" s="34"/>
      <c r="O63" s="33"/>
      <c r="P63" s="33"/>
      <c r="Q63" s="33"/>
      <c r="R63" s="33"/>
    </row>
    <row r="64" spans="2:18" s="31" customFormat="1" x14ac:dyDescent="0.2">
      <c r="B64" s="177"/>
      <c r="C64" s="32"/>
      <c r="D64" s="28"/>
      <c r="E64" s="28"/>
      <c r="F64" s="28"/>
      <c r="G64" s="33"/>
      <c r="H64" s="33"/>
      <c r="I64" s="33"/>
      <c r="J64" s="33"/>
      <c r="K64" s="33"/>
      <c r="L64" s="34"/>
      <c r="M64" s="34"/>
      <c r="N64" s="34"/>
      <c r="O64" s="33"/>
      <c r="P64" s="33"/>
      <c r="Q64" s="33"/>
      <c r="R64" s="33"/>
    </row>
    <row r="65" spans="2:18" s="31" customFormat="1" x14ac:dyDescent="0.2">
      <c r="B65" s="177"/>
      <c r="C65" s="32"/>
      <c r="D65" s="28"/>
      <c r="E65" s="28"/>
      <c r="F65" s="28"/>
      <c r="G65" s="33"/>
      <c r="H65" s="33"/>
      <c r="I65" s="33"/>
      <c r="J65" s="33"/>
      <c r="K65" s="33"/>
      <c r="L65" s="34"/>
      <c r="M65" s="34"/>
      <c r="N65" s="34"/>
      <c r="O65" s="33"/>
      <c r="P65" s="33"/>
      <c r="Q65" s="33"/>
      <c r="R65" s="33"/>
    </row>
    <row r="66" spans="2:18" s="31" customFormat="1" x14ac:dyDescent="0.2">
      <c r="B66" s="177"/>
      <c r="C66" s="32"/>
      <c r="D66" s="28"/>
      <c r="E66" s="28"/>
      <c r="F66" s="28"/>
      <c r="G66" s="33"/>
      <c r="H66" s="33"/>
      <c r="I66" s="33"/>
      <c r="J66" s="33"/>
      <c r="K66" s="33"/>
      <c r="L66" s="34"/>
      <c r="M66" s="34"/>
      <c r="N66" s="34"/>
      <c r="O66" s="33"/>
      <c r="P66" s="33"/>
      <c r="Q66" s="33"/>
      <c r="R66" s="33"/>
    </row>
    <row r="67" spans="2:18" s="31" customFormat="1" x14ac:dyDescent="0.2">
      <c r="B67" s="177"/>
      <c r="C67" s="32"/>
      <c r="D67" s="28"/>
      <c r="E67" s="28"/>
      <c r="F67" s="28"/>
      <c r="G67" s="33"/>
      <c r="H67" s="33"/>
      <c r="I67" s="33"/>
      <c r="J67" s="33"/>
      <c r="K67" s="33"/>
      <c r="L67" s="34"/>
      <c r="M67" s="34"/>
      <c r="N67" s="34"/>
      <c r="O67" s="33"/>
      <c r="P67" s="33"/>
      <c r="Q67" s="33"/>
      <c r="R67" s="33"/>
    </row>
    <row r="68" spans="2:18" s="31" customFormat="1" x14ac:dyDescent="0.2">
      <c r="B68" s="177"/>
      <c r="C68" s="32"/>
      <c r="D68" s="28"/>
      <c r="E68" s="28"/>
      <c r="F68" s="28"/>
      <c r="G68" s="33"/>
      <c r="H68" s="33"/>
      <c r="I68" s="33"/>
      <c r="J68" s="33"/>
      <c r="K68" s="33"/>
      <c r="L68" s="34"/>
      <c r="M68" s="34"/>
      <c r="N68" s="34"/>
      <c r="O68" s="33"/>
      <c r="P68" s="33"/>
      <c r="Q68" s="33"/>
      <c r="R68" s="33"/>
    </row>
    <row r="69" spans="2:18" s="31" customFormat="1" x14ac:dyDescent="0.2">
      <c r="B69" s="177"/>
      <c r="C69" s="32"/>
      <c r="D69" s="28"/>
      <c r="E69" s="28"/>
      <c r="F69" s="28"/>
      <c r="G69" s="33"/>
      <c r="H69" s="33"/>
      <c r="I69" s="33"/>
      <c r="J69" s="33"/>
      <c r="K69" s="33"/>
      <c r="L69" s="34"/>
      <c r="M69" s="34"/>
      <c r="N69" s="34"/>
      <c r="O69" s="33"/>
      <c r="P69" s="33"/>
      <c r="Q69" s="33"/>
      <c r="R69" s="33"/>
    </row>
    <row r="70" spans="2:18" s="31" customFormat="1" x14ac:dyDescent="0.2">
      <c r="B70" s="177"/>
      <c r="C70" s="32"/>
      <c r="D70" s="28"/>
      <c r="E70" s="28"/>
      <c r="F70" s="28"/>
      <c r="G70" s="33"/>
      <c r="H70" s="33"/>
      <c r="I70" s="33"/>
      <c r="J70" s="33"/>
      <c r="K70" s="33"/>
      <c r="L70" s="34"/>
      <c r="M70" s="34"/>
      <c r="N70" s="34"/>
      <c r="O70" s="33"/>
      <c r="P70" s="33"/>
      <c r="Q70" s="33"/>
      <c r="R70" s="33"/>
    </row>
    <row r="71" spans="2:18" s="31" customFormat="1" x14ac:dyDescent="0.2">
      <c r="B71" s="177"/>
      <c r="C71" s="32"/>
      <c r="D71" s="28"/>
      <c r="E71" s="28"/>
      <c r="F71" s="28"/>
      <c r="G71" s="33"/>
      <c r="H71" s="33"/>
      <c r="I71" s="33"/>
      <c r="J71" s="33"/>
      <c r="K71" s="33"/>
      <c r="L71" s="34"/>
      <c r="M71" s="34"/>
      <c r="N71" s="34"/>
      <c r="O71" s="33"/>
      <c r="P71" s="33"/>
      <c r="Q71" s="33"/>
      <c r="R71" s="33"/>
    </row>
    <row r="72" spans="2:18" s="31" customFormat="1" x14ac:dyDescent="0.2">
      <c r="B72" s="177"/>
      <c r="C72" s="32"/>
      <c r="D72" s="28"/>
      <c r="E72" s="28"/>
      <c r="F72" s="28"/>
      <c r="G72" s="33"/>
      <c r="H72" s="33"/>
      <c r="I72" s="33"/>
      <c r="J72" s="33"/>
      <c r="K72" s="33"/>
      <c r="L72" s="34"/>
      <c r="M72" s="34"/>
      <c r="N72" s="34"/>
      <c r="O72" s="33"/>
      <c r="P72" s="33"/>
      <c r="Q72" s="33"/>
      <c r="R72" s="33"/>
    </row>
    <row r="73" spans="2:18" s="31" customFormat="1" x14ac:dyDescent="0.2">
      <c r="B73" s="177"/>
      <c r="C73" s="32"/>
      <c r="D73" s="28"/>
      <c r="E73" s="28"/>
      <c r="F73" s="28"/>
      <c r="G73" s="33"/>
      <c r="H73" s="33"/>
      <c r="I73" s="33"/>
      <c r="J73" s="33"/>
      <c r="K73" s="33"/>
      <c r="L73" s="34"/>
      <c r="M73" s="34"/>
      <c r="N73" s="34"/>
      <c r="O73" s="33"/>
      <c r="P73" s="33"/>
      <c r="Q73" s="33"/>
      <c r="R73" s="33"/>
    </row>
    <row r="74" spans="2:18" s="31" customFormat="1" x14ac:dyDescent="0.2">
      <c r="B74" s="177"/>
      <c r="C74" s="32"/>
      <c r="D74" s="28"/>
      <c r="E74" s="28"/>
      <c r="F74" s="28"/>
      <c r="G74" s="33"/>
      <c r="H74" s="33"/>
      <c r="I74" s="33"/>
      <c r="J74" s="33"/>
      <c r="K74" s="33"/>
      <c r="L74" s="34"/>
      <c r="M74" s="34"/>
      <c r="N74" s="34"/>
      <c r="O74" s="33"/>
      <c r="P74" s="33"/>
      <c r="Q74" s="33"/>
      <c r="R74" s="33"/>
    </row>
    <row r="75" spans="2:18" s="31" customFormat="1" x14ac:dyDescent="0.2">
      <c r="B75" s="177"/>
      <c r="C75" s="32"/>
      <c r="D75" s="28"/>
      <c r="E75" s="28"/>
      <c r="F75" s="28"/>
      <c r="G75" s="33"/>
      <c r="H75" s="33"/>
      <c r="I75" s="33"/>
      <c r="J75" s="33"/>
      <c r="K75" s="33"/>
      <c r="L75" s="34"/>
      <c r="M75" s="34"/>
      <c r="N75" s="34"/>
      <c r="O75" s="33"/>
      <c r="P75" s="33"/>
      <c r="Q75" s="33"/>
      <c r="R75" s="33"/>
    </row>
    <row r="76" spans="2:18" s="31" customFormat="1" x14ac:dyDescent="0.2">
      <c r="B76" s="177"/>
      <c r="C76" s="32"/>
      <c r="D76" s="28"/>
      <c r="E76" s="28"/>
      <c r="F76" s="28"/>
      <c r="G76" s="33"/>
      <c r="H76" s="33"/>
      <c r="I76" s="33"/>
      <c r="J76" s="33"/>
      <c r="K76" s="33"/>
      <c r="L76" s="34"/>
      <c r="M76" s="34"/>
      <c r="N76" s="34"/>
      <c r="O76" s="33"/>
      <c r="P76" s="33"/>
      <c r="Q76" s="33"/>
      <c r="R76" s="33"/>
    </row>
    <row r="77" spans="2:18" s="31" customFormat="1" x14ac:dyDescent="0.2">
      <c r="B77" s="177"/>
      <c r="C77" s="32"/>
      <c r="D77" s="28"/>
      <c r="E77" s="28"/>
      <c r="F77" s="28"/>
      <c r="G77" s="33"/>
      <c r="H77" s="33"/>
      <c r="I77" s="33"/>
      <c r="J77" s="33"/>
      <c r="K77" s="33"/>
      <c r="L77" s="34"/>
      <c r="M77" s="34"/>
      <c r="N77" s="34"/>
      <c r="O77" s="33"/>
      <c r="P77" s="33"/>
      <c r="Q77" s="33"/>
      <c r="R77" s="33"/>
    </row>
    <row r="78" spans="2:18" s="31" customFormat="1" x14ac:dyDescent="0.2">
      <c r="B78" s="177"/>
      <c r="C78" s="32"/>
      <c r="D78" s="28"/>
      <c r="E78" s="28"/>
      <c r="F78" s="28"/>
      <c r="G78" s="33"/>
      <c r="H78" s="33"/>
      <c r="I78" s="33"/>
      <c r="J78" s="33"/>
      <c r="K78" s="33"/>
      <c r="L78" s="34"/>
      <c r="M78" s="34"/>
      <c r="N78" s="34"/>
      <c r="O78" s="33"/>
      <c r="P78" s="33"/>
      <c r="Q78" s="33"/>
      <c r="R78" s="33"/>
    </row>
    <row r="79" spans="2:18" s="31" customFormat="1" x14ac:dyDescent="0.2">
      <c r="B79" s="177"/>
      <c r="C79" s="32"/>
      <c r="D79" s="28"/>
      <c r="E79" s="28"/>
      <c r="F79" s="28"/>
      <c r="G79" s="33"/>
      <c r="H79" s="33"/>
      <c r="I79" s="33"/>
      <c r="J79" s="33"/>
      <c r="K79" s="33"/>
      <c r="L79" s="34"/>
      <c r="M79" s="34"/>
      <c r="N79" s="34"/>
      <c r="O79" s="33"/>
      <c r="P79" s="33"/>
      <c r="Q79" s="33"/>
      <c r="R79" s="33"/>
    </row>
    <row r="80" spans="2:18" s="31" customFormat="1" x14ac:dyDescent="0.2">
      <c r="B80" s="177"/>
      <c r="C80" s="32"/>
      <c r="D80" s="28"/>
      <c r="E80" s="28"/>
      <c r="F80" s="28"/>
      <c r="G80" s="33"/>
      <c r="H80" s="33"/>
      <c r="I80" s="33"/>
      <c r="J80" s="33"/>
      <c r="K80" s="33"/>
      <c r="L80" s="34"/>
      <c r="M80" s="34"/>
      <c r="N80" s="34"/>
      <c r="O80" s="33"/>
      <c r="P80" s="33"/>
      <c r="Q80" s="33"/>
      <c r="R80" s="33"/>
    </row>
    <row r="81" spans="2:18" s="31" customFormat="1" x14ac:dyDescent="0.2">
      <c r="B81" s="177"/>
      <c r="C81" s="32"/>
      <c r="D81" s="28"/>
      <c r="E81" s="28"/>
      <c r="F81" s="28"/>
      <c r="G81" s="33"/>
      <c r="H81" s="33"/>
      <c r="I81" s="33"/>
      <c r="J81" s="33"/>
      <c r="K81" s="33"/>
      <c r="L81" s="34"/>
      <c r="M81" s="34"/>
      <c r="N81" s="34"/>
      <c r="O81" s="33"/>
      <c r="P81" s="33"/>
      <c r="Q81" s="33"/>
      <c r="R81" s="33"/>
    </row>
    <row r="82" spans="2:18" s="31" customFormat="1" x14ac:dyDescent="0.2">
      <c r="B82" s="177"/>
      <c r="C82" s="32"/>
      <c r="D82" s="28"/>
      <c r="E82" s="28"/>
      <c r="F82" s="28"/>
      <c r="G82" s="33"/>
      <c r="H82" s="33"/>
      <c r="I82" s="33"/>
      <c r="J82" s="33"/>
      <c r="K82" s="33"/>
      <c r="L82" s="34"/>
      <c r="M82" s="34"/>
      <c r="N82" s="34"/>
      <c r="O82" s="33"/>
      <c r="P82" s="33"/>
      <c r="Q82" s="33"/>
      <c r="R82" s="33"/>
    </row>
    <row r="83" spans="2:18" s="31" customFormat="1" x14ac:dyDescent="0.2">
      <c r="B83" s="177"/>
      <c r="C83" s="32"/>
      <c r="D83" s="28"/>
      <c r="E83" s="28"/>
      <c r="F83" s="28"/>
      <c r="G83" s="33"/>
      <c r="H83" s="33"/>
      <c r="I83" s="33"/>
      <c r="J83" s="33"/>
      <c r="K83" s="33"/>
      <c r="L83" s="34"/>
      <c r="M83" s="34"/>
      <c r="N83" s="34"/>
      <c r="O83" s="33"/>
      <c r="P83" s="33"/>
      <c r="Q83" s="33"/>
      <c r="R83" s="33"/>
    </row>
    <row r="84" spans="2:18" s="31" customFormat="1" x14ac:dyDescent="0.2">
      <c r="B84" s="177"/>
      <c r="C84" s="32"/>
      <c r="D84" s="28"/>
      <c r="E84" s="28"/>
      <c r="F84" s="28"/>
      <c r="G84" s="33"/>
      <c r="H84" s="33"/>
      <c r="I84" s="33"/>
      <c r="J84" s="33"/>
      <c r="K84" s="33"/>
      <c r="L84" s="34"/>
      <c r="M84" s="34"/>
      <c r="N84" s="34"/>
      <c r="O84" s="33"/>
      <c r="P84" s="33"/>
      <c r="Q84" s="33"/>
      <c r="R84" s="33"/>
    </row>
    <row r="85" spans="2:18" s="31" customFormat="1" x14ac:dyDescent="0.2">
      <c r="B85" s="177"/>
      <c r="C85" s="32"/>
      <c r="D85" s="28"/>
      <c r="E85" s="28"/>
      <c r="F85" s="28"/>
      <c r="G85" s="33"/>
      <c r="H85" s="33"/>
      <c r="I85" s="33"/>
      <c r="J85" s="33"/>
      <c r="K85" s="33"/>
      <c r="L85" s="34"/>
      <c r="M85" s="34"/>
      <c r="N85" s="34"/>
      <c r="O85" s="33"/>
      <c r="P85" s="33"/>
      <c r="Q85" s="33"/>
      <c r="R85" s="33"/>
    </row>
    <row r="86" spans="2:18" s="31" customFormat="1" x14ac:dyDescent="0.2">
      <c r="B86" s="177"/>
      <c r="C86" s="32"/>
      <c r="D86" s="28"/>
      <c r="E86" s="28"/>
      <c r="F86" s="28"/>
      <c r="G86" s="33"/>
      <c r="H86" s="33"/>
      <c r="I86" s="33"/>
      <c r="J86" s="33"/>
      <c r="K86" s="33"/>
      <c r="L86" s="34"/>
      <c r="M86" s="34"/>
      <c r="N86" s="34"/>
      <c r="O86" s="33"/>
      <c r="P86" s="33"/>
      <c r="Q86" s="33"/>
      <c r="R86" s="33"/>
    </row>
    <row r="87" spans="2:18" s="31" customFormat="1" x14ac:dyDescent="0.2">
      <c r="B87" s="177"/>
      <c r="C87" s="32"/>
      <c r="D87" s="28"/>
      <c r="E87" s="28"/>
      <c r="F87" s="28"/>
      <c r="G87" s="33"/>
      <c r="H87" s="33"/>
      <c r="I87" s="33"/>
      <c r="J87" s="33"/>
      <c r="K87" s="33"/>
      <c r="L87" s="34"/>
      <c r="M87" s="34"/>
      <c r="N87" s="34"/>
      <c r="O87" s="33"/>
      <c r="P87" s="33"/>
      <c r="Q87" s="33"/>
      <c r="R87" s="33"/>
    </row>
    <row r="88" spans="2:18" s="31" customFormat="1" x14ac:dyDescent="0.2">
      <c r="B88" s="177"/>
      <c r="C88" s="32"/>
      <c r="D88" s="28"/>
      <c r="E88" s="28"/>
      <c r="F88" s="28"/>
      <c r="G88" s="33"/>
      <c r="H88" s="33"/>
      <c r="I88" s="33"/>
      <c r="J88" s="33"/>
      <c r="K88" s="33"/>
      <c r="L88" s="34"/>
      <c r="M88" s="34"/>
      <c r="N88" s="34"/>
      <c r="O88" s="33"/>
      <c r="P88" s="33"/>
      <c r="Q88" s="33"/>
      <c r="R88" s="33"/>
    </row>
    <row r="89" spans="2:18" s="31" customFormat="1" x14ac:dyDescent="0.2">
      <c r="B89" s="177"/>
      <c r="C89" s="32"/>
      <c r="D89" s="28"/>
      <c r="E89" s="28"/>
      <c r="F89" s="28"/>
      <c r="G89" s="33"/>
      <c r="H89" s="33"/>
      <c r="I89" s="33"/>
      <c r="J89" s="33"/>
      <c r="K89" s="33"/>
      <c r="L89" s="34"/>
      <c r="M89" s="34"/>
      <c r="N89" s="34"/>
      <c r="O89" s="33"/>
      <c r="P89" s="33"/>
      <c r="Q89" s="33"/>
      <c r="R89" s="33"/>
    </row>
    <row r="90" spans="2:18" s="31" customFormat="1" x14ac:dyDescent="0.2">
      <c r="B90" s="177"/>
      <c r="C90" s="32"/>
      <c r="D90" s="28"/>
      <c r="E90" s="28"/>
      <c r="F90" s="28"/>
      <c r="G90" s="33"/>
      <c r="H90" s="33"/>
      <c r="I90" s="33"/>
      <c r="J90" s="33"/>
      <c r="K90" s="33"/>
      <c r="L90" s="34"/>
      <c r="M90" s="34"/>
      <c r="N90" s="34"/>
      <c r="O90" s="33"/>
      <c r="P90" s="33"/>
      <c r="Q90" s="33"/>
      <c r="R90" s="33"/>
    </row>
    <row r="91" spans="2:18" s="31" customFormat="1" x14ac:dyDescent="0.2">
      <c r="B91" s="177"/>
      <c r="C91" s="32"/>
      <c r="D91" s="28"/>
      <c r="E91" s="28"/>
      <c r="F91" s="28"/>
      <c r="G91" s="33"/>
      <c r="H91" s="33"/>
      <c r="I91" s="33"/>
      <c r="J91" s="33"/>
      <c r="K91" s="33"/>
      <c r="L91" s="34"/>
      <c r="M91" s="34"/>
      <c r="N91" s="34"/>
      <c r="O91" s="33"/>
      <c r="P91" s="33"/>
      <c r="Q91" s="33"/>
      <c r="R91" s="33"/>
    </row>
    <row r="92" spans="2:18" s="31" customFormat="1" x14ac:dyDescent="0.2">
      <c r="B92" s="177"/>
      <c r="C92" s="32"/>
      <c r="D92" s="28"/>
      <c r="E92" s="28"/>
      <c r="F92" s="28"/>
      <c r="G92" s="33"/>
      <c r="H92" s="33"/>
      <c r="I92" s="33"/>
      <c r="J92" s="33"/>
      <c r="K92" s="33"/>
      <c r="L92" s="34"/>
      <c r="M92" s="34"/>
      <c r="N92" s="34"/>
      <c r="O92" s="33"/>
      <c r="P92" s="33"/>
      <c r="Q92" s="33"/>
      <c r="R92" s="33"/>
    </row>
    <row r="93" spans="2:18" s="31" customFormat="1" x14ac:dyDescent="0.2">
      <c r="B93" s="177"/>
      <c r="C93" s="32"/>
      <c r="D93" s="28"/>
      <c r="E93" s="28"/>
      <c r="F93" s="28"/>
      <c r="G93" s="33"/>
      <c r="H93" s="33"/>
      <c r="I93" s="33"/>
      <c r="J93" s="33"/>
      <c r="K93" s="33"/>
      <c r="L93" s="34"/>
      <c r="M93" s="34"/>
      <c r="N93" s="34"/>
      <c r="O93" s="33"/>
      <c r="P93" s="33"/>
      <c r="Q93" s="33"/>
      <c r="R93" s="33"/>
    </row>
    <row r="94" spans="2:18" s="31" customFormat="1" x14ac:dyDescent="0.2">
      <c r="B94" s="177"/>
      <c r="C94" s="32"/>
      <c r="D94" s="28"/>
      <c r="E94" s="28"/>
      <c r="F94" s="28"/>
      <c r="G94" s="33"/>
      <c r="H94" s="33"/>
      <c r="I94" s="33"/>
      <c r="J94" s="33"/>
      <c r="K94" s="33"/>
      <c r="L94" s="34"/>
      <c r="M94" s="34"/>
      <c r="N94" s="34"/>
      <c r="O94" s="33"/>
      <c r="P94" s="33"/>
      <c r="Q94" s="33"/>
      <c r="R94" s="33"/>
    </row>
    <row r="95" spans="2:18" s="31" customFormat="1" x14ac:dyDescent="0.2">
      <c r="B95" s="177"/>
      <c r="C95" s="32"/>
      <c r="D95" s="28"/>
      <c r="E95" s="28"/>
      <c r="F95" s="28"/>
      <c r="G95" s="33"/>
      <c r="H95" s="33"/>
      <c r="I95" s="33"/>
      <c r="J95" s="33"/>
      <c r="K95" s="33"/>
      <c r="L95" s="34"/>
      <c r="M95" s="34"/>
      <c r="N95" s="34"/>
      <c r="O95" s="33"/>
      <c r="P95" s="33"/>
      <c r="Q95" s="33"/>
      <c r="R95" s="33"/>
    </row>
    <row r="96" spans="2:18" s="31" customFormat="1" x14ac:dyDescent="0.2">
      <c r="B96" s="177"/>
      <c r="C96" s="32"/>
      <c r="D96" s="28"/>
      <c r="E96" s="28"/>
      <c r="F96" s="28"/>
      <c r="G96" s="33"/>
      <c r="H96" s="33"/>
      <c r="I96" s="33"/>
      <c r="J96" s="33"/>
      <c r="K96" s="33"/>
      <c r="L96" s="34"/>
      <c r="M96" s="34"/>
      <c r="N96" s="34"/>
      <c r="O96" s="33"/>
      <c r="P96" s="33"/>
      <c r="Q96" s="33"/>
      <c r="R96" s="33"/>
    </row>
    <row r="97" spans="2:18" s="31" customFormat="1" x14ac:dyDescent="0.2">
      <c r="B97" s="177"/>
      <c r="C97" s="32"/>
      <c r="D97" s="28"/>
      <c r="E97" s="28"/>
      <c r="F97" s="28"/>
      <c r="G97" s="33"/>
      <c r="H97" s="33"/>
      <c r="I97" s="33"/>
      <c r="J97" s="33"/>
      <c r="K97" s="33"/>
      <c r="L97" s="34"/>
      <c r="M97" s="34"/>
      <c r="N97" s="34"/>
      <c r="O97" s="33"/>
      <c r="P97" s="33"/>
      <c r="Q97" s="33"/>
      <c r="R97" s="33"/>
    </row>
    <row r="98" spans="2:18" s="31" customFormat="1" x14ac:dyDescent="0.2">
      <c r="B98" s="177"/>
      <c r="C98" s="32"/>
      <c r="D98" s="28"/>
      <c r="E98" s="28"/>
      <c r="F98" s="28"/>
      <c r="G98" s="33"/>
      <c r="H98" s="33"/>
      <c r="I98" s="33"/>
      <c r="J98" s="33"/>
      <c r="K98" s="33"/>
      <c r="L98" s="34"/>
      <c r="M98" s="34"/>
      <c r="N98" s="34"/>
      <c r="O98" s="33"/>
      <c r="P98" s="33"/>
      <c r="Q98" s="33"/>
      <c r="R98" s="33"/>
    </row>
    <row r="99" spans="2:18" s="31" customFormat="1" x14ac:dyDescent="0.2">
      <c r="B99" s="177"/>
      <c r="C99" s="32"/>
      <c r="D99" s="28"/>
      <c r="E99" s="28"/>
      <c r="F99" s="28"/>
      <c r="G99" s="33"/>
      <c r="H99" s="33"/>
      <c r="I99" s="33"/>
      <c r="J99" s="33"/>
      <c r="K99" s="33"/>
      <c r="L99" s="34"/>
      <c r="M99" s="34"/>
      <c r="N99" s="34"/>
      <c r="O99" s="33"/>
      <c r="P99" s="33"/>
      <c r="Q99" s="33"/>
      <c r="R99" s="33"/>
    </row>
    <row r="100" spans="2:18" s="31" customFormat="1" x14ac:dyDescent="0.2">
      <c r="B100" s="177"/>
      <c r="C100" s="32"/>
      <c r="D100" s="28"/>
      <c r="E100" s="28"/>
      <c r="F100" s="28"/>
      <c r="G100" s="33"/>
      <c r="H100" s="33"/>
      <c r="I100" s="33"/>
      <c r="J100" s="33"/>
      <c r="K100" s="33"/>
      <c r="L100" s="34"/>
      <c r="M100" s="34"/>
      <c r="N100" s="34"/>
      <c r="O100" s="33"/>
      <c r="P100" s="33"/>
      <c r="Q100" s="33"/>
      <c r="R100" s="33"/>
    </row>
    <row r="101" spans="2:18" s="31" customFormat="1" x14ac:dyDescent="0.2">
      <c r="B101" s="177"/>
      <c r="C101" s="32"/>
      <c r="D101" s="28"/>
      <c r="E101" s="28"/>
      <c r="F101" s="28"/>
      <c r="G101" s="33"/>
      <c r="H101" s="33"/>
      <c r="I101" s="33"/>
      <c r="J101" s="33"/>
      <c r="K101" s="33"/>
      <c r="L101" s="34"/>
      <c r="M101" s="34"/>
      <c r="N101" s="34"/>
      <c r="O101" s="33"/>
      <c r="P101" s="33"/>
      <c r="Q101" s="33"/>
      <c r="R101" s="33"/>
    </row>
    <row r="102" spans="2:18" s="31" customFormat="1" x14ac:dyDescent="0.2">
      <c r="B102" s="177"/>
      <c r="C102" s="32"/>
      <c r="D102" s="28"/>
      <c r="E102" s="28"/>
      <c r="F102" s="28"/>
      <c r="G102" s="33"/>
      <c r="H102" s="33"/>
      <c r="I102" s="33"/>
      <c r="J102" s="33"/>
      <c r="K102" s="33"/>
      <c r="L102" s="34"/>
      <c r="M102" s="34"/>
      <c r="N102" s="34"/>
      <c r="O102" s="33"/>
      <c r="P102" s="33"/>
      <c r="Q102" s="33"/>
      <c r="R102" s="33"/>
    </row>
    <row r="103" spans="2:18" s="31" customFormat="1" x14ac:dyDescent="0.2">
      <c r="B103" s="177"/>
      <c r="C103" s="32"/>
      <c r="D103" s="28"/>
      <c r="E103" s="28"/>
      <c r="F103" s="28"/>
      <c r="G103" s="33"/>
      <c r="H103" s="33"/>
      <c r="I103" s="33"/>
      <c r="J103" s="33"/>
      <c r="K103" s="33"/>
      <c r="L103" s="34"/>
      <c r="M103" s="34"/>
      <c r="N103" s="34"/>
      <c r="O103" s="33"/>
      <c r="P103" s="33"/>
      <c r="Q103" s="33"/>
      <c r="R103" s="33"/>
    </row>
    <row r="104" spans="2:18" s="31" customFormat="1" x14ac:dyDescent="0.2">
      <c r="B104" s="177"/>
      <c r="C104" s="32"/>
      <c r="D104" s="28"/>
      <c r="E104" s="28"/>
      <c r="F104" s="28"/>
      <c r="G104" s="33"/>
      <c r="H104" s="33"/>
      <c r="I104" s="33"/>
      <c r="J104" s="33"/>
      <c r="K104" s="33"/>
      <c r="L104" s="34"/>
      <c r="M104" s="34"/>
      <c r="N104" s="34"/>
      <c r="O104" s="33"/>
      <c r="P104" s="33"/>
      <c r="Q104" s="33"/>
      <c r="R104" s="33"/>
    </row>
    <row r="105" spans="2:18" s="31" customFormat="1" x14ac:dyDescent="0.2">
      <c r="B105" s="177"/>
      <c r="C105" s="32"/>
      <c r="D105" s="28"/>
      <c r="E105" s="28"/>
      <c r="F105" s="28"/>
      <c r="G105" s="33"/>
      <c r="H105" s="33"/>
      <c r="I105" s="33"/>
      <c r="J105" s="33"/>
      <c r="K105" s="33"/>
      <c r="L105" s="34"/>
      <c r="M105" s="34"/>
      <c r="N105" s="34"/>
      <c r="O105" s="33"/>
      <c r="P105" s="33"/>
      <c r="Q105" s="33"/>
      <c r="R105" s="33"/>
    </row>
    <row r="106" spans="2:18" s="31" customFormat="1" x14ac:dyDescent="0.2">
      <c r="B106" s="177"/>
      <c r="C106" s="32"/>
      <c r="D106" s="28"/>
      <c r="E106" s="28"/>
      <c r="F106" s="28"/>
      <c r="G106" s="33"/>
      <c r="H106" s="33"/>
      <c r="I106" s="33"/>
      <c r="J106" s="33"/>
      <c r="K106" s="33"/>
      <c r="L106" s="34"/>
      <c r="M106" s="34"/>
      <c r="N106" s="34"/>
      <c r="O106" s="33"/>
      <c r="P106" s="33"/>
      <c r="Q106" s="33"/>
      <c r="R106" s="33"/>
    </row>
    <row r="107" spans="2:18" s="31" customFormat="1" x14ac:dyDescent="0.2">
      <c r="B107" s="177"/>
      <c r="C107" s="32"/>
      <c r="D107" s="28"/>
      <c r="E107" s="28"/>
      <c r="F107" s="28"/>
      <c r="G107" s="33"/>
      <c r="H107" s="33"/>
      <c r="I107" s="33"/>
      <c r="J107" s="33"/>
      <c r="K107" s="33"/>
      <c r="L107" s="34"/>
      <c r="M107" s="34"/>
      <c r="N107" s="34"/>
      <c r="O107" s="33"/>
      <c r="P107" s="33"/>
      <c r="Q107" s="33"/>
      <c r="R107" s="33"/>
    </row>
    <row r="108" spans="2:18" s="31" customFormat="1" x14ac:dyDescent="0.2">
      <c r="B108" s="177"/>
      <c r="C108" s="32"/>
      <c r="D108" s="28"/>
      <c r="E108" s="28"/>
      <c r="F108" s="28"/>
      <c r="G108" s="33"/>
      <c r="H108" s="33"/>
      <c r="I108" s="33"/>
      <c r="J108" s="33"/>
      <c r="K108" s="33"/>
      <c r="L108" s="34"/>
      <c r="M108" s="34"/>
      <c r="N108" s="34"/>
      <c r="O108" s="33"/>
      <c r="P108" s="33"/>
      <c r="Q108" s="33"/>
      <c r="R108" s="33"/>
    </row>
    <row r="109" spans="2:18" s="31" customFormat="1" x14ac:dyDescent="0.2">
      <c r="B109" s="177"/>
      <c r="C109" s="32"/>
      <c r="D109" s="28"/>
      <c r="E109" s="28"/>
      <c r="F109" s="28"/>
      <c r="G109" s="33"/>
      <c r="H109" s="33"/>
      <c r="I109" s="33"/>
      <c r="J109" s="33"/>
      <c r="K109" s="33"/>
      <c r="L109" s="34"/>
      <c r="M109" s="34"/>
      <c r="N109" s="34"/>
      <c r="O109" s="33"/>
      <c r="P109" s="33"/>
      <c r="Q109" s="33"/>
      <c r="R109" s="33"/>
    </row>
    <row r="110" spans="2:18" s="31" customFormat="1" x14ac:dyDescent="0.2">
      <c r="B110" s="177"/>
      <c r="C110" s="32"/>
      <c r="D110" s="28"/>
      <c r="E110" s="28"/>
      <c r="F110" s="28"/>
      <c r="G110" s="33"/>
      <c r="H110" s="33"/>
      <c r="I110" s="33"/>
      <c r="J110" s="33"/>
      <c r="K110" s="33"/>
      <c r="L110" s="34"/>
      <c r="M110" s="34"/>
      <c r="N110" s="34"/>
      <c r="O110" s="33"/>
      <c r="P110" s="33"/>
      <c r="Q110" s="33"/>
      <c r="R110" s="33"/>
    </row>
    <row r="111" spans="2:18" s="31" customFormat="1" x14ac:dyDescent="0.2">
      <c r="B111" s="177"/>
      <c r="C111" s="32"/>
      <c r="D111" s="28"/>
      <c r="E111" s="28"/>
      <c r="F111" s="28"/>
      <c r="G111" s="33"/>
      <c r="H111" s="33"/>
      <c r="I111" s="33"/>
      <c r="J111" s="33"/>
      <c r="K111" s="33"/>
      <c r="L111" s="34"/>
      <c r="M111" s="34"/>
      <c r="N111" s="34"/>
      <c r="O111" s="33"/>
      <c r="P111" s="33"/>
      <c r="Q111" s="33"/>
      <c r="R111" s="33"/>
    </row>
    <row r="112" spans="2:18" s="31" customFormat="1" x14ac:dyDescent="0.2">
      <c r="B112" s="177"/>
      <c r="C112" s="32"/>
      <c r="D112" s="28"/>
      <c r="E112" s="28"/>
      <c r="F112" s="28"/>
      <c r="G112" s="33"/>
      <c r="H112" s="33"/>
      <c r="I112" s="33"/>
      <c r="J112" s="33"/>
      <c r="K112" s="33"/>
      <c r="L112" s="34"/>
      <c r="M112" s="34"/>
      <c r="N112" s="34"/>
      <c r="O112" s="33"/>
      <c r="P112" s="33"/>
      <c r="Q112" s="33"/>
      <c r="R112" s="33"/>
    </row>
    <row r="113" spans="2:18" s="31" customFormat="1" x14ac:dyDescent="0.2">
      <c r="B113" s="177"/>
      <c r="C113" s="32"/>
      <c r="D113" s="28"/>
      <c r="E113" s="28"/>
      <c r="F113" s="28"/>
      <c r="G113" s="33"/>
      <c r="H113" s="33"/>
      <c r="I113" s="33"/>
      <c r="J113" s="33"/>
      <c r="K113" s="33"/>
      <c r="L113" s="34"/>
      <c r="M113" s="34"/>
      <c r="N113" s="34"/>
      <c r="O113" s="33"/>
      <c r="P113" s="33"/>
      <c r="Q113" s="33"/>
      <c r="R113" s="33"/>
    </row>
    <row r="114" spans="2:18" s="31" customFormat="1" x14ac:dyDescent="0.2">
      <c r="B114" s="177"/>
      <c r="C114" s="32"/>
      <c r="D114" s="28"/>
      <c r="E114" s="28"/>
      <c r="F114" s="28"/>
      <c r="G114" s="33"/>
      <c r="H114" s="33"/>
      <c r="I114" s="33"/>
      <c r="J114" s="33"/>
      <c r="K114" s="33"/>
      <c r="L114" s="34"/>
      <c r="M114" s="34"/>
      <c r="N114" s="34"/>
      <c r="O114" s="33"/>
      <c r="P114" s="33"/>
      <c r="Q114" s="33"/>
      <c r="R114" s="33"/>
    </row>
    <row r="115" spans="2:18" s="31" customFormat="1" x14ac:dyDescent="0.2">
      <c r="B115" s="177"/>
      <c r="C115" s="32"/>
      <c r="D115" s="28"/>
      <c r="E115" s="28"/>
      <c r="F115" s="28"/>
      <c r="G115" s="33"/>
      <c r="H115" s="33"/>
      <c r="I115" s="33"/>
      <c r="J115" s="33"/>
      <c r="K115" s="33"/>
      <c r="L115" s="34"/>
      <c r="M115" s="34"/>
      <c r="N115" s="34"/>
      <c r="O115" s="33"/>
      <c r="P115" s="33"/>
      <c r="Q115" s="33"/>
      <c r="R115" s="33"/>
    </row>
    <row r="116" spans="2:18" s="31" customFormat="1" x14ac:dyDescent="0.2">
      <c r="B116" s="177"/>
      <c r="C116" s="32"/>
      <c r="D116" s="28"/>
      <c r="E116" s="28"/>
      <c r="F116" s="28"/>
      <c r="G116" s="33"/>
      <c r="H116" s="33"/>
      <c r="I116" s="33"/>
      <c r="J116" s="33"/>
      <c r="K116" s="33"/>
      <c r="L116" s="34"/>
      <c r="M116" s="34"/>
      <c r="N116" s="34"/>
      <c r="O116" s="33"/>
      <c r="P116" s="33"/>
      <c r="Q116" s="33"/>
      <c r="R116" s="33"/>
    </row>
    <row r="117" spans="2:18" s="31" customFormat="1" x14ac:dyDescent="0.2">
      <c r="B117" s="177"/>
      <c r="C117" s="32"/>
      <c r="D117" s="28"/>
      <c r="E117" s="28"/>
      <c r="F117" s="28"/>
      <c r="G117" s="33"/>
      <c r="H117" s="33"/>
      <c r="I117" s="33"/>
      <c r="J117" s="33"/>
      <c r="K117" s="33"/>
      <c r="L117" s="34"/>
      <c r="M117" s="34"/>
      <c r="N117" s="34"/>
      <c r="O117" s="33"/>
      <c r="P117" s="33"/>
      <c r="Q117" s="33"/>
      <c r="R117" s="33"/>
    </row>
    <row r="118" spans="2:18" s="31" customFormat="1" x14ac:dyDescent="0.2">
      <c r="B118" s="177"/>
      <c r="C118" s="32"/>
      <c r="D118" s="28"/>
      <c r="E118" s="28"/>
      <c r="F118" s="28"/>
      <c r="G118" s="33"/>
      <c r="H118" s="33"/>
      <c r="I118" s="33"/>
      <c r="J118" s="33"/>
      <c r="K118" s="33"/>
      <c r="L118" s="34"/>
      <c r="M118" s="34"/>
      <c r="N118" s="34"/>
      <c r="O118" s="33"/>
      <c r="P118" s="33"/>
      <c r="Q118" s="33"/>
      <c r="R118" s="33"/>
    </row>
    <row r="119" spans="2:18" s="31" customFormat="1" x14ac:dyDescent="0.2">
      <c r="B119" s="177"/>
      <c r="C119" s="32"/>
      <c r="D119" s="28"/>
      <c r="E119" s="28"/>
      <c r="F119" s="28"/>
      <c r="G119" s="33"/>
      <c r="H119" s="33"/>
      <c r="I119" s="33"/>
      <c r="J119" s="33"/>
      <c r="K119" s="33"/>
      <c r="L119" s="34"/>
      <c r="M119" s="34"/>
      <c r="N119" s="34"/>
      <c r="O119" s="33"/>
      <c r="P119" s="33"/>
      <c r="Q119" s="33"/>
      <c r="R119" s="33"/>
    </row>
    <row r="120" spans="2:18" s="31" customFormat="1" x14ac:dyDescent="0.2">
      <c r="B120" s="177"/>
      <c r="C120" s="32"/>
      <c r="D120" s="28"/>
      <c r="E120" s="28"/>
      <c r="F120" s="28"/>
      <c r="G120" s="33"/>
      <c r="H120" s="33"/>
      <c r="I120" s="33"/>
      <c r="J120" s="33"/>
      <c r="K120" s="33"/>
      <c r="L120" s="34"/>
      <c r="M120" s="34"/>
      <c r="N120" s="34"/>
      <c r="O120" s="33"/>
      <c r="P120" s="33"/>
      <c r="Q120" s="33"/>
      <c r="R120" s="33"/>
    </row>
    <row r="121" spans="2:18" s="31" customFormat="1" x14ac:dyDescent="0.2">
      <c r="B121" s="177"/>
      <c r="C121" s="32"/>
      <c r="D121" s="28"/>
      <c r="E121" s="28"/>
      <c r="F121" s="28"/>
      <c r="G121" s="33"/>
      <c r="H121" s="33"/>
      <c r="I121" s="33"/>
      <c r="J121" s="33"/>
      <c r="K121" s="33"/>
      <c r="L121" s="34"/>
      <c r="M121" s="34"/>
      <c r="N121" s="34"/>
      <c r="O121" s="33"/>
      <c r="P121" s="33"/>
      <c r="Q121" s="33"/>
      <c r="R121" s="33"/>
    </row>
    <row r="122" spans="2:18" s="31" customFormat="1" x14ac:dyDescent="0.2">
      <c r="B122" s="177"/>
      <c r="C122" s="32"/>
      <c r="D122" s="28"/>
      <c r="E122" s="28"/>
      <c r="F122" s="28"/>
      <c r="G122" s="33"/>
      <c r="H122" s="33"/>
      <c r="I122" s="33"/>
      <c r="J122" s="33"/>
      <c r="K122" s="33"/>
      <c r="L122" s="34"/>
      <c r="M122" s="34"/>
      <c r="N122" s="34"/>
      <c r="O122" s="33"/>
      <c r="P122" s="33"/>
      <c r="Q122" s="33"/>
      <c r="R122" s="33"/>
    </row>
    <row r="123" spans="2:18" s="31" customFormat="1" x14ac:dyDescent="0.2">
      <c r="B123" s="177"/>
      <c r="C123" s="32"/>
      <c r="D123" s="28"/>
      <c r="E123" s="28"/>
      <c r="F123" s="28"/>
      <c r="G123" s="33"/>
      <c r="H123" s="33"/>
      <c r="I123" s="33"/>
      <c r="J123" s="33"/>
      <c r="K123" s="33"/>
      <c r="L123" s="34"/>
      <c r="M123" s="34"/>
      <c r="N123" s="34"/>
      <c r="O123" s="33"/>
      <c r="P123" s="33"/>
      <c r="Q123" s="33"/>
      <c r="R123" s="33"/>
    </row>
    <row r="124" spans="2:18" s="31" customFormat="1" x14ac:dyDescent="0.2">
      <c r="B124" s="177"/>
      <c r="C124" s="32"/>
      <c r="D124" s="28"/>
      <c r="E124" s="28"/>
      <c r="F124" s="28"/>
      <c r="G124" s="33"/>
      <c r="H124" s="33"/>
      <c r="I124" s="33"/>
      <c r="J124" s="33"/>
      <c r="K124" s="33"/>
      <c r="L124" s="34"/>
      <c r="M124" s="34"/>
      <c r="N124" s="34"/>
      <c r="O124" s="33"/>
      <c r="P124" s="33"/>
      <c r="Q124" s="33"/>
      <c r="R124" s="33"/>
    </row>
    <row r="125" spans="2:18" s="31" customFormat="1" x14ac:dyDescent="0.2">
      <c r="B125" s="177"/>
      <c r="C125" s="32"/>
      <c r="D125" s="28"/>
      <c r="E125" s="28"/>
      <c r="F125" s="28"/>
      <c r="G125" s="33"/>
      <c r="H125" s="33"/>
      <c r="I125" s="33"/>
      <c r="J125" s="33"/>
      <c r="K125" s="33"/>
      <c r="L125" s="34"/>
      <c r="M125" s="34"/>
      <c r="N125" s="34"/>
      <c r="O125" s="33"/>
      <c r="P125" s="33"/>
      <c r="Q125" s="33"/>
      <c r="R125" s="33"/>
    </row>
    <row r="126" spans="2:18" s="31" customFormat="1" x14ac:dyDescent="0.2">
      <c r="B126" s="177"/>
      <c r="C126" s="32"/>
      <c r="D126" s="28"/>
      <c r="E126" s="28"/>
      <c r="F126" s="28"/>
      <c r="G126" s="33"/>
      <c r="H126" s="33"/>
      <c r="I126" s="33"/>
      <c r="J126" s="33"/>
      <c r="K126" s="33"/>
      <c r="L126" s="34"/>
      <c r="M126" s="34"/>
      <c r="N126" s="34"/>
      <c r="O126" s="33"/>
      <c r="P126" s="33"/>
      <c r="Q126" s="33"/>
      <c r="R126" s="33"/>
    </row>
    <row r="127" spans="2:18" s="31" customFormat="1" x14ac:dyDescent="0.2">
      <c r="B127" s="177"/>
      <c r="C127" s="32"/>
      <c r="D127" s="28"/>
      <c r="E127" s="28"/>
      <c r="F127" s="28"/>
      <c r="G127" s="33"/>
      <c r="H127" s="33"/>
      <c r="I127" s="33"/>
      <c r="J127" s="33"/>
      <c r="K127" s="33"/>
      <c r="L127" s="34"/>
      <c r="M127" s="34"/>
      <c r="N127" s="34"/>
      <c r="O127" s="33"/>
      <c r="P127" s="33"/>
      <c r="Q127" s="33"/>
      <c r="R127" s="33"/>
    </row>
    <row r="128" spans="2:18" s="31" customFormat="1" x14ac:dyDescent="0.2">
      <c r="B128" s="177"/>
      <c r="C128" s="32"/>
      <c r="D128" s="28"/>
      <c r="E128" s="28"/>
      <c r="F128" s="28"/>
      <c r="G128" s="33"/>
      <c r="H128" s="33"/>
      <c r="I128" s="33"/>
      <c r="J128" s="33"/>
      <c r="K128" s="33"/>
      <c r="L128" s="34"/>
      <c r="M128" s="34"/>
      <c r="N128" s="34"/>
      <c r="O128" s="33"/>
      <c r="P128" s="33"/>
      <c r="Q128" s="33"/>
      <c r="R128" s="33"/>
    </row>
    <row r="129" spans="2:18" s="31" customFormat="1" x14ac:dyDescent="0.2">
      <c r="B129" s="177"/>
      <c r="C129" s="32"/>
      <c r="D129" s="28"/>
      <c r="E129" s="28"/>
      <c r="F129" s="28"/>
      <c r="G129" s="33"/>
      <c r="H129" s="33"/>
      <c r="I129" s="33"/>
      <c r="J129" s="33"/>
      <c r="K129" s="33"/>
      <c r="L129" s="34"/>
      <c r="M129" s="34"/>
      <c r="N129" s="34"/>
      <c r="O129" s="33"/>
      <c r="P129" s="33"/>
      <c r="Q129" s="33"/>
      <c r="R129" s="33"/>
    </row>
    <row r="130" spans="2:18" s="31" customFormat="1" x14ac:dyDescent="0.2">
      <c r="B130" s="177"/>
      <c r="C130" s="32"/>
      <c r="D130" s="28"/>
      <c r="E130" s="28"/>
      <c r="F130" s="28"/>
      <c r="G130" s="33"/>
      <c r="H130" s="33"/>
      <c r="I130" s="33"/>
      <c r="J130" s="33"/>
      <c r="K130" s="33"/>
      <c r="L130" s="34"/>
      <c r="M130" s="34"/>
      <c r="N130" s="34"/>
      <c r="O130" s="33"/>
      <c r="P130" s="33"/>
      <c r="Q130" s="33"/>
      <c r="R130" s="33"/>
    </row>
    <row r="131" spans="2:18" s="31" customFormat="1" x14ac:dyDescent="0.2">
      <c r="B131" s="177"/>
      <c r="C131" s="32"/>
      <c r="D131" s="28"/>
      <c r="E131" s="28"/>
      <c r="F131" s="28"/>
      <c r="G131" s="33"/>
      <c r="H131" s="33"/>
      <c r="I131" s="33"/>
      <c r="J131" s="33"/>
      <c r="K131" s="33"/>
      <c r="L131" s="34"/>
      <c r="M131" s="34"/>
      <c r="N131" s="34"/>
      <c r="O131" s="33"/>
      <c r="P131" s="33"/>
      <c r="Q131" s="33"/>
      <c r="R131" s="33"/>
    </row>
    <row r="132" spans="2:18" s="31" customFormat="1" x14ac:dyDescent="0.2">
      <c r="B132" s="177"/>
      <c r="C132" s="32"/>
      <c r="D132" s="28"/>
      <c r="E132" s="28"/>
      <c r="F132" s="28"/>
      <c r="G132" s="33"/>
      <c r="H132" s="33"/>
      <c r="I132" s="33"/>
      <c r="J132" s="33"/>
      <c r="K132" s="33"/>
      <c r="L132" s="34"/>
      <c r="M132" s="34"/>
      <c r="N132" s="34"/>
      <c r="O132" s="33"/>
      <c r="P132" s="33"/>
      <c r="Q132" s="33"/>
      <c r="R132" s="33"/>
    </row>
    <row r="133" spans="2:18" s="31" customFormat="1" x14ac:dyDescent="0.2">
      <c r="B133" s="177"/>
      <c r="C133" s="32"/>
      <c r="D133" s="28"/>
      <c r="E133" s="28"/>
      <c r="F133" s="28"/>
      <c r="G133" s="33"/>
      <c r="H133" s="33"/>
      <c r="I133" s="33"/>
      <c r="J133" s="33"/>
      <c r="K133" s="33"/>
      <c r="L133" s="34"/>
      <c r="M133" s="34"/>
      <c r="N133" s="34"/>
      <c r="O133" s="33"/>
      <c r="P133" s="33"/>
      <c r="Q133" s="33"/>
      <c r="R133" s="33"/>
    </row>
    <row r="134" spans="2:18" s="31" customFormat="1" x14ac:dyDescent="0.2">
      <c r="B134" s="177"/>
      <c r="C134" s="32"/>
      <c r="D134" s="28"/>
      <c r="E134" s="28"/>
      <c r="F134" s="28"/>
      <c r="G134" s="33"/>
      <c r="H134" s="33"/>
      <c r="I134" s="33"/>
      <c r="J134" s="33"/>
      <c r="K134" s="33"/>
      <c r="L134" s="34"/>
      <c r="M134" s="34"/>
      <c r="N134" s="34"/>
      <c r="O134" s="33"/>
      <c r="P134" s="33"/>
      <c r="Q134" s="33"/>
      <c r="R134" s="33"/>
    </row>
    <row r="135" spans="2:18" s="31" customFormat="1" x14ac:dyDescent="0.2">
      <c r="B135" s="177"/>
      <c r="C135" s="32"/>
      <c r="D135" s="28"/>
      <c r="E135" s="28"/>
      <c r="F135" s="28"/>
      <c r="G135" s="33"/>
      <c r="H135" s="33"/>
      <c r="I135" s="33"/>
      <c r="J135" s="33"/>
      <c r="K135" s="33"/>
      <c r="L135" s="34"/>
      <c r="M135" s="34"/>
      <c r="N135" s="34"/>
      <c r="O135" s="33"/>
      <c r="P135" s="33"/>
      <c r="Q135" s="33"/>
      <c r="R135" s="33"/>
    </row>
    <row r="136" spans="2:18" s="31" customFormat="1" x14ac:dyDescent="0.2">
      <c r="B136" s="177"/>
      <c r="C136" s="32"/>
      <c r="D136" s="28"/>
      <c r="E136" s="28"/>
      <c r="F136" s="28"/>
      <c r="G136" s="33"/>
      <c r="H136" s="33"/>
      <c r="I136" s="33"/>
      <c r="J136" s="33"/>
      <c r="K136" s="33"/>
      <c r="L136" s="34"/>
      <c r="M136" s="34"/>
      <c r="N136" s="34"/>
      <c r="O136" s="33"/>
      <c r="P136" s="33"/>
      <c r="Q136" s="33"/>
      <c r="R136" s="33"/>
    </row>
    <row r="137" spans="2:18" s="31" customFormat="1" x14ac:dyDescent="0.2">
      <c r="B137" s="177"/>
      <c r="C137" s="32"/>
      <c r="D137" s="28"/>
      <c r="E137" s="28"/>
      <c r="F137" s="28"/>
      <c r="G137" s="33"/>
      <c r="H137" s="33"/>
      <c r="I137" s="33"/>
      <c r="J137" s="33"/>
      <c r="K137" s="33"/>
      <c r="L137" s="34"/>
      <c r="M137" s="34"/>
      <c r="N137" s="34"/>
      <c r="O137" s="33"/>
      <c r="P137" s="33"/>
      <c r="Q137" s="33"/>
      <c r="R137" s="33"/>
    </row>
    <row r="138" spans="2:18" s="31" customFormat="1" x14ac:dyDescent="0.2">
      <c r="B138" s="177"/>
      <c r="C138" s="32"/>
      <c r="D138" s="28"/>
      <c r="E138" s="28"/>
      <c r="F138" s="28"/>
      <c r="G138" s="33"/>
      <c r="H138" s="33"/>
      <c r="I138" s="33"/>
      <c r="J138" s="33"/>
      <c r="K138" s="33"/>
      <c r="L138" s="34"/>
      <c r="M138" s="34"/>
      <c r="N138" s="34"/>
      <c r="O138" s="33"/>
      <c r="P138" s="33"/>
      <c r="Q138" s="33"/>
      <c r="R138" s="33"/>
    </row>
    <row r="139" spans="2:18" s="31" customFormat="1" x14ac:dyDescent="0.2">
      <c r="B139" s="177"/>
      <c r="C139" s="32"/>
      <c r="D139" s="28"/>
      <c r="E139" s="28"/>
      <c r="F139" s="28"/>
      <c r="G139" s="33"/>
      <c r="H139" s="33"/>
      <c r="I139" s="33"/>
      <c r="J139" s="33"/>
      <c r="K139" s="33"/>
      <c r="L139" s="34"/>
      <c r="M139" s="34"/>
      <c r="N139" s="34"/>
      <c r="O139" s="33"/>
      <c r="P139" s="33"/>
      <c r="Q139" s="33"/>
      <c r="R139" s="33"/>
    </row>
    <row r="140" spans="2:18" s="31" customFormat="1" x14ac:dyDescent="0.2">
      <c r="B140" s="177"/>
      <c r="C140" s="32"/>
      <c r="D140" s="28"/>
      <c r="E140" s="28"/>
      <c r="F140" s="28"/>
      <c r="G140" s="33"/>
      <c r="H140" s="33"/>
      <c r="I140" s="33"/>
      <c r="J140" s="33"/>
      <c r="K140" s="33"/>
      <c r="L140" s="34"/>
      <c r="M140" s="34"/>
      <c r="N140" s="34"/>
      <c r="O140" s="33"/>
      <c r="P140" s="33"/>
      <c r="Q140" s="33"/>
      <c r="R140" s="33"/>
    </row>
    <row r="141" spans="2:18" s="31" customFormat="1" x14ac:dyDescent="0.2">
      <c r="B141" s="177"/>
      <c r="C141" s="32"/>
      <c r="D141" s="28"/>
      <c r="E141" s="28"/>
      <c r="F141" s="28"/>
      <c r="G141" s="33"/>
      <c r="H141" s="33"/>
      <c r="I141" s="33"/>
      <c r="J141" s="33"/>
      <c r="K141" s="33"/>
      <c r="L141" s="34"/>
      <c r="M141" s="34"/>
      <c r="N141" s="34"/>
      <c r="O141" s="33"/>
      <c r="P141" s="33"/>
      <c r="Q141" s="33"/>
      <c r="R141" s="33"/>
    </row>
    <row r="142" spans="2:18" s="31" customFormat="1" x14ac:dyDescent="0.2">
      <c r="B142" s="177"/>
      <c r="C142" s="32"/>
      <c r="D142" s="28"/>
      <c r="E142" s="28"/>
      <c r="F142" s="28"/>
      <c r="G142" s="33"/>
      <c r="H142" s="33"/>
      <c r="I142" s="33"/>
      <c r="J142" s="33"/>
      <c r="K142" s="33"/>
      <c r="L142" s="34"/>
      <c r="M142" s="34"/>
      <c r="N142" s="34"/>
      <c r="O142" s="33"/>
      <c r="P142" s="33"/>
      <c r="Q142" s="33"/>
      <c r="R142" s="33"/>
    </row>
    <row r="143" spans="2:18" s="31" customFormat="1" x14ac:dyDescent="0.2">
      <c r="B143" s="177"/>
      <c r="C143" s="32"/>
      <c r="D143" s="28"/>
      <c r="E143" s="28"/>
      <c r="F143" s="28"/>
      <c r="G143" s="33"/>
      <c r="H143" s="33"/>
      <c r="I143" s="33"/>
      <c r="J143" s="33"/>
      <c r="K143" s="33"/>
      <c r="L143" s="34"/>
      <c r="M143" s="34"/>
      <c r="N143" s="34"/>
      <c r="O143" s="33"/>
      <c r="P143" s="33"/>
      <c r="Q143" s="33"/>
      <c r="R143" s="33"/>
    </row>
    <row r="144" spans="2:18" s="31" customFormat="1" x14ac:dyDescent="0.2">
      <c r="B144" s="177"/>
      <c r="C144" s="32"/>
      <c r="D144" s="28"/>
      <c r="E144" s="28"/>
      <c r="F144" s="28"/>
      <c r="G144" s="33"/>
      <c r="H144" s="33"/>
      <c r="I144" s="33"/>
      <c r="J144" s="33"/>
      <c r="K144" s="33"/>
      <c r="L144" s="34"/>
      <c r="M144" s="34"/>
      <c r="N144" s="34"/>
      <c r="O144" s="33"/>
      <c r="P144" s="33"/>
      <c r="Q144" s="33"/>
      <c r="R144" s="33"/>
    </row>
    <row r="145" spans="2:18" s="31" customFormat="1" x14ac:dyDescent="0.2">
      <c r="B145" s="177"/>
      <c r="C145" s="32"/>
      <c r="D145" s="28"/>
      <c r="E145" s="28"/>
      <c r="F145" s="28"/>
      <c r="G145" s="33"/>
      <c r="H145" s="33"/>
      <c r="I145" s="33"/>
      <c r="J145" s="33"/>
      <c r="K145" s="33"/>
      <c r="L145" s="34"/>
      <c r="M145" s="34"/>
      <c r="N145" s="34"/>
      <c r="O145" s="33"/>
      <c r="P145" s="33"/>
      <c r="Q145" s="33"/>
      <c r="R145" s="33"/>
    </row>
    <row r="146" spans="2:18" s="31" customFormat="1" x14ac:dyDescent="0.2">
      <c r="B146" s="177"/>
      <c r="C146" s="32"/>
      <c r="D146" s="28"/>
      <c r="E146" s="28"/>
      <c r="F146" s="28"/>
      <c r="G146" s="33"/>
      <c r="H146" s="33"/>
      <c r="I146" s="33"/>
      <c r="J146" s="33"/>
      <c r="K146" s="33"/>
      <c r="L146" s="34"/>
      <c r="M146" s="34"/>
      <c r="N146" s="34"/>
      <c r="O146" s="33"/>
      <c r="P146" s="33"/>
      <c r="Q146" s="33"/>
      <c r="R146" s="33"/>
    </row>
    <row r="147" spans="2:18" s="31" customFormat="1" x14ac:dyDescent="0.2">
      <c r="B147" s="177"/>
      <c r="C147" s="32"/>
      <c r="D147" s="28"/>
      <c r="E147" s="28"/>
      <c r="F147" s="28"/>
      <c r="G147" s="33"/>
      <c r="H147" s="33"/>
      <c r="I147" s="33"/>
      <c r="J147" s="33"/>
      <c r="K147" s="33"/>
      <c r="L147" s="34"/>
      <c r="M147" s="34"/>
      <c r="N147" s="34"/>
      <c r="O147" s="33"/>
      <c r="P147" s="33"/>
      <c r="Q147" s="33"/>
      <c r="R147" s="33"/>
    </row>
    <row r="148" spans="2:18" s="31" customFormat="1" x14ac:dyDescent="0.2">
      <c r="B148" s="177"/>
      <c r="C148" s="32"/>
      <c r="D148" s="28"/>
      <c r="E148" s="28"/>
      <c r="F148" s="28"/>
      <c r="G148" s="33"/>
      <c r="H148" s="33"/>
      <c r="I148" s="33"/>
      <c r="J148" s="33"/>
      <c r="K148" s="33"/>
      <c r="L148" s="34"/>
      <c r="M148" s="34"/>
      <c r="N148" s="34"/>
      <c r="O148" s="33"/>
      <c r="P148" s="33"/>
      <c r="Q148" s="33"/>
      <c r="R148" s="33"/>
    </row>
    <row r="149" spans="2:18" s="31" customFormat="1" x14ac:dyDescent="0.2">
      <c r="B149" s="177"/>
      <c r="C149" s="32"/>
      <c r="D149" s="28"/>
      <c r="E149" s="28"/>
      <c r="F149" s="28"/>
      <c r="G149" s="33"/>
      <c r="H149" s="33"/>
      <c r="I149" s="33"/>
      <c r="J149" s="33"/>
      <c r="K149" s="33"/>
      <c r="L149" s="34"/>
      <c r="M149" s="34"/>
      <c r="N149" s="34"/>
      <c r="O149" s="33"/>
      <c r="P149" s="33"/>
      <c r="Q149" s="33"/>
      <c r="R149" s="33"/>
    </row>
    <row r="150" spans="2:18" s="31" customFormat="1" x14ac:dyDescent="0.2">
      <c r="B150" s="177"/>
      <c r="C150" s="32"/>
      <c r="D150" s="28"/>
      <c r="E150" s="28"/>
      <c r="F150" s="28"/>
      <c r="G150" s="33"/>
      <c r="H150" s="33"/>
      <c r="I150" s="33"/>
      <c r="J150" s="33"/>
      <c r="K150" s="33"/>
      <c r="L150" s="34"/>
      <c r="M150" s="34"/>
      <c r="N150" s="34"/>
      <c r="O150" s="33"/>
      <c r="P150" s="33"/>
      <c r="Q150" s="33"/>
      <c r="R150" s="33"/>
    </row>
    <row r="151" spans="2:18" s="31" customFormat="1" x14ac:dyDescent="0.2">
      <c r="B151" s="177"/>
      <c r="C151" s="32"/>
      <c r="D151" s="28"/>
      <c r="E151" s="28"/>
      <c r="F151" s="28"/>
      <c r="G151" s="33"/>
      <c r="H151" s="33"/>
      <c r="I151" s="33"/>
      <c r="J151" s="33"/>
      <c r="K151" s="33"/>
      <c r="L151" s="34"/>
      <c r="M151" s="34"/>
      <c r="N151" s="34"/>
      <c r="O151" s="33"/>
      <c r="P151" s="33"/>
      <c r="Q151" s="33"/>
      <c r="R151" s="33"/>
    </row>
    <row r="152" spans="2:18" s="31" customFormat="1" x14ac:dyDescent="0.2">
      <c r="B152" s="177"/>
      <c r="C152" s="32"/>
      <c r="D152" s="28"/>
      <c r="E152" s="28"/>
      <c r="F152" s="28"/>
      <c r="G152" s="33"/>
      <c r="H152" s="33"/>
      <c r="I152" s="33"/>
      <c r="J152" s="33"/>
      <c r="K152" s="33"/>
      <c r="L152" s="34"/>
      <c r="M152" s="34"/>
      <c r="N152" s="34"/>
      <c r="O152" s="33"/>
      <c r="P152" s="33"/>
      <c r="Q152" s="33"/>
      <c r="R152" s="33"/>
    </row>
    <row r="153" spans="2:18" s="31" customFormat="1" x14ac:dyDescent="0.2">
      <c r="B153" s="177"/>
      <c r="C153" s="32"/>
      <c r="D153" s="28"/>
      <c r="E153" s="28"/>
      <c r="F153" s="28"/>
      <c r="G153" s="33"/>
      <c r="H153" s="33"/>
      <c r="I153" s="33"/>
      <c r="J153" s="33"/>
      <c r="K153" s="33"/>
      <c r="L153" s="34"/>
      <c r="M153" s="34"/>
      <c r="N153" s="34"/>
      <c r="O153" s="33"/>
      <c r="P153" s="33"/>
      <c r="Q153" s="33"/>
      <c r="R153" s="33"/>
    </row>
    <row r="154" spans="2:18" s="31" customFormat="1" x14ac:dyDescent="0.2">
      <c r="B154" s="177"/>
      <c r="C154" s="32"/>
      <c r="D154" s="28"/>
      <c r="E154" s="28"/>
      <c r="F154" s="28"/>
      <c r="G154" s="33"/>
      <c r="H154" s="33"/>
      <c r="I154" s="33"/>
      <c r="J154" s="33"/>
      <c r="K154" s="33"/>
      <c r="L154" s="34"/>
      <c r="M154" s="34"/>
      <c r="N154" s="34"/>
      <c r="O154" s="33"/>
      <c r="P154" s="33"/>
      <c r="Q154" s="33"/>
      <c r="R154" s="33"/>
    </row>
    <row r="155" spans="2:18" s="31" customFormat="1" x14ac:dyDescent="0.2">
      <c r="B155" s="177"/>
      <c r="C155" s="32"/>
      <c r="D155" s="28"/>
      <c r="E155" s="28"/>
      <c r="F155" s="28"/>
      <c r="G155" s="33"/>
      <c r="H155" s="33"/>
      <c r="I155" s="33"/>
      <c r="J155" s="33"/>
      <c r="K155" s="33"/>
      <c r="L155" s="34"/>
      <c r="M155" s="34"/>
      <c r="N155" s="34"/>
      <c r="O155" s="33"/>
      <c r="P155" s="33"/>
      <c r="Q155" s="33"/>
      <c r="R155" s="33"/>
    </row>
    <row r="156" spans="2:18" s="31" customFormat="1" x14ac:dyDescent="0.2">
      <c r="B156" s="177"/>
      <c r="C156" s="32"/>
      <c r="D156" s="28"/>
      <c r="E156" s="28"/>
      <c r="F156" s="28"/>
      <c r="G156" s="33"/>
      <c r="H156" s="33"/>
      <c r="I156" s="33"/>
      <c r="J156" s="33"/>
      <c r="K156" s="33"/>
      <c r="L156" s="34"/>
      <c r="M156" s="34"/>
      <c r="N156" s="34"/>
      <c r="O156" s="33"/>
      <c r="P156" s="33"/>
      <c r="Q156" s="33"/>
      <c r="R156" s="33"/>
    </row>
    <row r="157" spans="2:18" s="31" customFormat="1" x14ac:dyDescent="0.2">
      <c r="B157" s="177"/>
      <c r="C157" s="32"/>
      <c r="D157" s="28"/>
      <c r="E157" s="28"/>
      <c r="F157" s="28"/>
      <c r="G157" s="33"/>
      <c r="H157" s="33"/>
      <c r="I157" s="33"/>
      <c r="J157" s="33"/>
      <c r="K157" s="33"/>
      <c r="L157" s="34"/>
      <c r="M157" s="34"/>
      <c r="N157" s="34"/>
      <c r="O157" s="33"/>
      <c r="P157" s="33"/>
      <c r="Q157" s="33"/>
      <c r="R157" s="33"/>
    </row>
    <row r="158" spans="2:18" s="31" customFormat="1" x14ac:dyDescent="0.2">
      <c r="B158" s="177"/>
      <c r="C158" s="32"/>
      <c r="D158" s="28"/>
      <c r="E158" s="28"/>
      <c r="F158" s="28"/>
      <c r="G158" s="33"/>
      <c r="H158" s="33"/>
      <c r="I158" s="33"/>
      <c r="J158" s="33"/>
      <c r="K158" s="33"/>
      <c r="L158" s="34"/>
      <c r="M158" s="34"/>
      <c r="N158" s="34"/>
      <c r="O158" s="33"/>
      <c r="P158" s="33"/>
      <c r="Q158" s="33"/>
      <c r="R158" s="33"/>
    </row>
    <row r="159" spans="2:18" s="31" customFormat="1" x14ac:dyDescent="0.2">
      <c r="B159" s="177"/>
      <c r="C159" s="32"/>
      <c r="D159" s="28"/>
      <c r="E159" s="28"/>
      <c r="F159" s="28"/>
      <c r="G159" s="33"/>
      <c r="H159" s="33"/>
      <c r="I159" s="33"/>
      <c r="J159" s="33"/>
      <c r="K159" s="33"/>
      <c r="L159" s="34"/>
      <c r="M159" s="34"/>
      <c r="N159" s="34"/>
      <c r="O159" s="33"/>
      <c r="P159" s="33"/>
      <c r="Q159" s="33"/>
      <c r="R159" s="33"/>
    </row>
    <row r="160" spans="2:18" s="31" customFormat="1" x14ac:dyDescent="0.2">
      <c r="B160" s="177"/>
      <c r="C160" s="32"/>
      <c r="D160" s="28"/>
      <c r="E160" s="28"/>
      <c r="F160" s="28"/>
      <c r="G160" s="33"/>
      <c r="H160" s="33"/>
      <c r="I160" s="33"/>
      <c r="J160" s="33"/>
      <c r="K160" s="33"/>
      <c r="L160" s="34"/>
      <c r="M160" s="34"/>
      <c r="N160" s="34"/>
      <c r="O160" s="33"/>
      <c r="P160" s="33"/>
      <c r="Q160" s="33"/>
      <c r="R160" s="33"/>
    </row>
    <row r="161" spans="2:18" s="31" customFormat="1" x14ac:dyDescent="0.2">
      <c r="B161" s="177"/>
      <c r="C161" s="32"/>
      <c r="D161" s="28"/>
      <c r="E161" s="28"/>
      <c r="F161" s="28"/>
      <c r="G161" s="33"/>
      <c r="H161" s="33"/>
      <c r="I161" s="33"/>
      <c r="J161" s="33"/>
      <c r="K161" s="33"/>
      <c r="L161" s="34"/>
      <c r="M161" s="34"/>
      <c r="N161" s="34"/>
      <c r="O161" s="33"/>
      <c r="P161" s="33"/>
      <c r="Q161" s="33"/>
      <c r="R161" s="33"/>
    </row>
    <row r="162" spans="2:18" s="31" customFormat="1" x14ac:dyDescent="0.2">
      <c r="B162" s="177"/>
      <c r="C162" s="32"/>
      <c r="D162" s="28"/>
      <c r="E162" s="28"/>
      <c r="F162" s="28"/>
      <c r="G162" s="33"/>
      <c r="H162" s="33"/>
      <c r="I162" s="33"/>
      <c r="J162" s="33"/>
      <c r="K162" s="33"/>
      <c r="L162" s="34"/>
      <c r="M162" s="34"/>
      <c r="N162" s="34"/>
      <c r="O162" s="33"/>
      <c r="P162" s="33"/>
      <c r="Q162" s="33"/>
      <c r="R162" s="33"/>
    </row>
    <row r="163" spans="2:18" s="31" customFormat="1" x14ac:dyDescent="0.2">
      <c r="B163" s="177"/>
      <c r="C163" s="32"/>
      <c r="D163" s="28"/>
      <c r="E163" s="28"/>
      <c r="F163" s="28"/>
      <c r="G163" s="33"/>
      <c r="H163" s="33"/>
      <c r="I163" s="33"/>
      <c r="J163" s="33"/>
      <c r="K163" s="33"/>
      <c r="L163" s="34"/>
      <c r="M163" s="34"/>
      <c r="N163" s="34"/>
      <c r="O163" s="33"/>
      <c r="P163" s="33"/>
      <c r="Q163" s="33"/>
      <c r="R163" s="33"/>
    </row>
    <row r="164" spans="2:18" s="31" customFormat="1" x14ac:dyDescent="0.2">
      <c r="B164" s="177"/>
      <c r="C164" s="32"/>
      <c r="D164" s="28"/>
      <c r="E164" s="28"/>
      <c r="F164" s="28"/>
      <c r="G164" s="33"/>
      <c r="H164" s="33"/>
      <c r="I164" s="33"/>
      <c r="J164" s="33"/>
      <c r="K164" s="33"/>
      <c r="L164" s="34"/>
      <c r="M164" s="34"/>
      <c r="N164" s="34"/>
      <c r="O164" s="33"/>
      <c r="P164" s="33"/>
      <c r="Q164" s="33"/>
      <c r="R164" s="33"/>
    </row>
    <row r="165" spans="2:18" s="31" customFormat="1" x14ac:dyDescent="0.2">
      <c r="B165" s="177"/>
      <c r="C165" s="32"/>
      <c r="D165" s="28"/>
      <c r="E165" s="28"/>
      <c r="F165" s="28"/>
      <c r="G165" s="33"/>
      <c r="H165" s="33"/>
      <c r="I165" s="33"/>
      <c r="J165" s="33"/>
      <c r="K165" s="33"/>
      <c r="L165" s="34"/>
      <c r="M165" s="34"/>
      <c r="N165" s="34"/>
      <c r="O165" s="33"/>
      <c r="P165" s="33"/>
      <c r="Q165" s="33"/>
      <c r="R165" s="33"/>
    </row>
    <row r="166" spans="2:18" s="31" customFormat="1" x14ac:dyDescent="0.2">
      <c r="B166" s="177"/>
      <c r="C166" s="32"/>
      <c r="D166" s="28"/>
      <c r="E166" s="28"/>
      <c r="F166" s="28"/>
      <c r="G166" s="33"/>
      <c r="H166" s="33"/>
      <c r="I166" s="33"/>
      <c r="J166" s="33"/>
      <c r="K166" s="33"/>
      <c r="L166" s="34"/>
      <c r="M166" s="34"/>
      <c r="N166" s="34"/>
      <c r="O166" s="33"/>
      <c r="P166" s="33"/>
      <c r="Q166" s="33"/>
      <c r="R166" s="33"/>
    </row>
    <row r="167" spans="2:18" s="31" customFormat="1" x14ac:dyDescent="0.2">
      <c r="B167" s="177"/>
      <c r="C167" s="32"/>
      <c r="D167" s="28"/>
      <c r="E167" s="28"/>
      <c r="F167" s="28"/>
      <c r="G167" s="33"/>
      <c r="H167" s="33"/>
      <c r="I167" s="33"/>
      <c r="J167" s="33"/>
      <c r="K167" s="33"/>
      <c r="L167" s="34"/>
      <c r="M167" s="34"/>
      <c r="N167" s="34"/>
      <c r="O167" s="33"/>
      <c r="P167" s="33"/>
      <c r="Q167" s="33"/>
      <c r="R167" s="33"/>
    </row>
    <row r="168" spans="2:18" s="31" customFormat="1" x14ac:dyDescent="0.2">
      <c r="B168" s="177"/>
      <c r="C168" s="32"/>
      <c r="D168" s="28"/>
      <c r="E168" s="28"/>
      <c r="F168" s="28"/>
      <c r="G168" s="33"/>
      <c r="H168" s="33"/>
      <c r="I168" s="33"/>
      <c r="J168" s="33"/>
      <c r="K168" s="33"/>
      <c r="L168" s="34"/>
      <c r="M168" s="34"/>
      <c r="N168" s="34"/>
      <c r="O168" s="33"/>
      <c r="P168" s="33"/>
      <c r="Q168" s="33"/>
      <c r="R168" s="33"/>
    </row>
    <row r="169" spans="2:18" s="31" customFormat="1" x14ac:dyDescent="0.2">
      <c r="B169" s="177"/>
      <c r="C169" s="32"/>
      <c r="D169" s="28"/>
      <c r="E169" s="28"/>
      <c r="F169" s="28"/>
      <c r="G169" s="33"/>
      <c r="H169" s="33"/>
      <c r="I169" s="33"/>
      <c r="J169" s="33"/>
      <c r="K169" s="33"/>
      <c r="L169" s="34"/>
      <c r="M169" s="34"/>
      <c r="N169" s="34"/>
      <c r="O169" s="33"/>
      <c r="P169" s="33"/>
      <c r="Q169" s="33"/>
      <c r="R169" s="33"/>
    </row>
    <row r="170" spans="2:18" s="31" customFormat="1" x14ac:dyDescent="0.2">
      <c r="B170" s="177"/>
      <c r="C170" s="32"/>
      <c r="D170" s="28"/>
      <c r="E170" s="28"/>
      <c r="F170" s="28"/>
      <c r="G170" s="33"/>
      <c r="H170" s="33"/>
      <c r="I170" s="33"/>
      <c r="J170" s="33"/>
      <c r="K170" s="33"/>
      <c r="L170" s="34"/>
      <c r="M170" s="34"/>
      <c r="N170" s="34"/>
      <c r="O170" s="33"/>
      <c r="P170" s="33"/>
      <c r="Q170" s="33"/>
      <c r="R170" s="33"/>
    </row>
    <row r="171" spans="2:18" s="31" customFormat="1" x14ac:dyDescent="0.2">
      <c r="B171" s="177"/>
      <c r="C171" s="32"/>
      <c r="D171" s="28"/>
      <c r="E171" s="28"/>
      <c r="F171" s="28"/>
      <c r="G171" s="33"/>
      <c r="H171" s="33"/>
      <c r="I171" s="33"/>
      <c r="J171" s="33"/>
      <c r="K171" s="33"/>
      <c r="L171" s="34"/>
      <c r="M171" s="34"/>
      <c r="N171" s="34"/>
      <c r="O171" s="33"/>
      <c r="P171" s="33"/>
      <c r="Q171" s="33"/>
      <c r="R171" s="33"/>
    </row>
    <row r="172" spans="2:18" s="31" customFormat="1" x14ac:dyDescent="0.2">
      <c r="B172" s="177"/>
      <c r="C172" s="32"/>
      <c r="D172" s="28"/>
      <c r="E172" s="28"/>
      <c r="F172" s="28"/>
      <c r="G172" s="33"/>
      <c r="H172" s="33"/>
      <c r="I172" s="33"/>
      <c r="J172" s="33"/>
      <c r="K172" s="33"/>
      <c r="L172" s="34"/>
      <c r="M172" s="34"/>
      <c r="N172" s="34"/>
      <c r="O172" s="33"/>
      <c r="P172" s="33"/>
      <c r="Q172" s="33"/>
      <c r="R172" s="33"/>
    </row>
    <row r="173" spans="2:18" s="31" customFormat="1" x14ac:dyDescent="0.2">
      <c r="B173" s="177"/>
      <c r="C173" s="32"/>
      <c r="D173" s="28"/>
      <c r="E173" s="28"/>
      <c r="F173" s="28"/>
      <c r="G173" s="33"/>
      <c r="H173" s="33"/>
      <c r="I173" s="33"/>
      <c r="J173" s="33"/>
      <c r="K173" s="33"/>
      <c r="L173" s="34"/>
      <c r="M173" s="34"/>
      <c r="N173" s="34"/>
      <c r="O173" s="33"/>
      <c r="P173" s="33"/>
      <c r="Q173" s="33"/>
      <c r="R173" s="33"/>
    </row>
    <row r="174" spans="2:18" s="31" customFormat="1" x14ac:dyDescent="0.2">
      <c r="B174" s="177"/>
      <c r="C174" s="32"/>
      <c r="D174" s="28"/>
      <c r="E174" s="28"/>
      <c r="F174" s="28"/>
      <c r="G174" s="33"/>
      <c r="H174" s="33"/>
      <c r="I174" s="33"/>
      <c r="J174" s="33"/>
      <c r="K174" s="33"/>
      <c r="L174" s="34"/>
      <c r="M174" s="34"/>
      <c r="N174" s="34"/>
      <c r="O174" s="33"/>
      <c r="P174" s="33"/>
      <c r="Q174" s="33"/>
      <c r="R174" s="33"/>
    </row>
    <row r="175" spans="2:18" s="31" customFormat="1" x14ac:dyDescent="0.2">
      <c r="B175" s="177"/>
      <c r="C175" s="32"/>
      <c r="D175" s="28"/>
      <c r="E175" s="28"/>
      <c r="F175" s="28"/>
      <c r="G175" s="33"/>
      <c r="H175" s="33"/>
      <c r="I175" s="33"/>
      <c r="J175" s="33"/>
      <c r="K175" s="33"/>
      <c r="L175" s="34"/>
      <c r="M175" s="34"/>
      <c r="N175" s="34"/>
      <c r="O175" s="33"/>
      <c r="P175" s="33"/>
      <c r="Q175" s="33"/>
      <c r="R175" s="33"/>
    </row>
    <row r="176" spans="2:18" s="31" customFormat="1" x14ac:dyDescent="0.2">
      <c r="B176" s="177"/>
      <c r="C176" s="32"/>
      <c r="D176" s="28"/>
      <c r="E176" s="28"/>
      <c r="F176" s="28"/>
      <c r="G176" s="33"/>
      <c r="H176" s="33"/>
      <c r="I176" s="33"/>
      <c r="J176" s="33"/>
      <c r="K176" s="33"/>
      <c r="L176" s="34"/>
      <c r="M176" s="34"/>
      <c r="N176" s="34"/>
      <c r="O176" s="33"/>
      <c r="P176" s="33"/>
      <c r="Q176" s="33"/>
      <c r="R176" s="33"/>
    </row>
    <row r="177" spans="2:18" s="31" customFormat="1" x14ac:dyDescent="0.2">
      <c r="B177" s="177"/>
      <c r="C177" s="32"/>
      <c r="D177" s="28"/>
      <c r="E177" s="28"/>
      <c r="F177" s="28"/>
      <c r="G177" s="33"/>
      <c r="H177" s="33"/>
      <c r="I177" s="33"/>
      <c r="J177" s="33"/>
      <c r="K177" s="33"/>
      <c r="L177" s="34"/>
      <c r="M177" s="34"/>
      <c r="N177" s="34"/>
      <c r="O177" s="33"/>
      <c r="P177" s="33"/>
      <c r="Q177" s="33"/>
      <c r="R177" s="33"/>
    </row>
    <row r="178" spans="2:18" s="31" customFormat="1" x14ac:dyDescent="0.2">
      <c r="B178" s="177"/>
      <c r="C178" s="32"/>
      <c r="D178" s="28"/>
      <c r="E178" s="28"/>
      <c r="F178" s="28"/>
      <c r="G178" s="33"/>
      <c r="H178" s="33"/>
      <c r="I178" s="33"/>
      <c r="J178" s="33"/>
      <c r="K178" s="33"/>
      <c r="L178" s="34"/>
      <c r="M178" s="34"/>
      <c r="N178" s="34"/>
      <c r="O178" s="33"/>
      <c r="P178" s="33"/>
      <c r="Q178" s="33"/>
      <c r="R178" s="33"/>
    </row>
    <row r="179" spans="2:18" s="31" customFormat="1" x14ac:dyDescent="0.2">
      <c r="B179" s="177"/>
      <c r="C179" s="32"/>
      <c r="D179" s="28"/>
      <c r="E179" s="28"/>
      <c r="F179" s="28"/>
      <c r="G179" s="33"/>
      <c r="H179" s="33"/>
      <c r="I179" s="33"/>
      <c r="J179" s="33"/>
      <c r="K179" s="33"/>
      <c r="L179" s="34"/>
      <c r="M179" s="34"/>
      <c r="N179" s="34"/>
      <c r="O179" s="33"/>
      <c r="P179" s="33"/>
      <c r="Q179" s="33"/>
      <c r="R179" s="33"/>
    </row>
    <row r="180" spans="2:18" s="31" customFormat="1" x14ac:dyDescent="0.2">
      <c r="B180" s="177"/>
      <c r="C180" s="32"/>
      <c r="D180" s="28"/>
      <c r="E180" s="28"/>
      <c r="F180" s="28"/>
      <c r="G180" s="33"/>
      <c r="H180" s="33"/>
      <c r="I180" s="33"/>
      <c r="J180" s="33"/>
      <c r="K180" s="33"/>
      <c r="L180" s="34"/>
      <c r="M180" s="34"/>
      <c r="N180" s="34"/>
      <c r="O180" s="33"/>
      <c r="P180" s="33"/>
      <c r="Q180" s="33"/>
      <c r="R180" s="33"/>
    </row>
    <row r="181" spans="2:18" s="31" customFormat="1" x14ac:dyDescent="0.2">
      <c r="B181" s="177"/>
      <c r="C181" s="32"/>
      <c r="D181" s="28"/>
      <c r="E181" s="28"/>
      <c r="F181" s="28"/>
      <c r="G181" s="33"/>
      <c r="H181" s="33"/>
      <c r="I181" s="33"/>
      <c r="J181" s="33"/>
      <c r="K181" s="33"/>
      <c r="L181" s="34"/>
      <c r="M181" s="34"/>
      <c r="N181" s="34"/>
      <c r="O181" s="33"/>
      <c r="P181" s="33"/>
      <c r="Q181" s="33"/>
      <c r="R181" s="33"/>
    </row>
    <row r="182" spans="2:18" s="31" customFormat="1" x14ac:dyDescent="0.2">
      <c r="B182" s="177"/>
      <c r="C182" s="32"/>
      <c r="D182" s="28"/>
      <c r="E182" s="28"/>
      <c r="F182" s="28"/>
      <c r="G182" s="33"/>
      <c r="H182" s="33"/>
      <c r="I182" s="33"/>
      <c r="J182" s="33"/>
      <c r="K182" s="33"/>
      <c r="L182" s="34"/>
      <c r="M182" s="34"/>
      <c r="N182" s="34"/>
      <c r="O182" s="33"/>
      <c r="P182" s="33"/>
      <c r="Q182" s="33"/>
      <c r="R182" s="33"/>
    </row>
    <row r="183" spans="2:18" s="31" customFormat="1" x14ac:dyDescent="0.2">
      <c r="B183" s="177"/>
      <c r="C183" s="32"/>
      <c r="D183" s="28"/>
      <c r="E183" s="28"/>
      <c r="F183" s="28"/>
      <c r="G183" s="33"/>
      <c r="H183" s="33"/>
      <c r="I183" s="33"/>
      <c r="J183" s="33"/>
      <c r="K183" s="33"/>
      <c r="L183" s="34"/>
      <c r="M183" s="34"/>
      <c r="N183" s="34"/>
      <c r="O183" s="33"/>
      <c r="P183" s="33"/>
      <c r="Q183" s="33"/>
      <c r="R183" s="33"/>
    </row>
    <row r="184" spans="2:18" s="31" customFormat="1" x14ac:dyDescent="0.2">
      <c r="B184" s="177"/>
      <c r="C184" s="32"/>
      <c r="D184" s="28"/>
      <c r="E184" s="28"/>
      <c r="F184" s="28"/>
      <c r="G184" s="33"/>
      <c r="H184" s="33"/>
      <c r="I184" s="33"/>
      <c r="J184" s="33"/>
      <c r="K184" s="33"/>
      <c r="L184" s="34"/>
      <c r="M184" s="34"/>
      <c r="N184" s="34"/>
      <c r="O184" s="33"/>
      <c r="P184" s="33"/>
      <c r="Q184" s="33"/>
      <c r="R184" s="33"/>
    </row>
    <row r="185" spans="2:18" s="31" customFormat="1" x14ac:dyDescent="0.2">
      <c r="B185" s="177"/>
      <c r="C185" s="32"/>
      <c r="D185" s="28"/>
      <c r="E185" s="28"/>
      <c r="F185" s="28"/>
      <c r="G185" s="33"/>
      <c r="H185" s="33"/>
      <c r="I185" s="33"/>
      <c r="J185" s="33"/>
      <c r="K185" s="33"/>
      <c r="L185" s="34"/>
      <c r="M185" s="34"/>
      <c r="N185" s="34"/>
      <c r="O185" s="33"/>
      <c r="P185" s="33"/>
      <c r="Q185" s="33"/>
      <c r="R185" s="33"/>
    </row>
    <row r="186" spans="2:18" s="31" customFormat="1" x14ac:dyDescent="0.2">
      <c r="B186" s="177"/>
      <c r="C186" s="32"/>
      <c r="D186" s="28"/>
      <c r="E186" s="28"/>
      <c r="F186" s="28"/>
      <c r="G186" s="33"/>
      <c r="H186" s="33"/>
      <c r="I186" s="33"/>
      <c r="J186" s="33"/>
      <c r="K186" s="33"/>
      <c r="L186" s="34"/>
      <c r="M186" s="34"/>
      <c r="N186" s="34"/>
      <c r="O186" s="33"/>
      <c r="P186" s="33"/>
      <c r="Q186" s="33"/>
      <c r="R186" s="33"/>
    </row>
    <row r="187" spans="2:18" s="31" customFormat="1" x14ac:dyDescent="0.2">
      <c r="B187" s="177"/>
      <c r="C187" s="32"/>
      <c r="D187" s="28"/>
      <c r="E187" s="28"/>
      <c r="F187" s="28"/>
      <c r="G187" s="33"/>
      <c r="H187" s="33"/>
      <c r="I187" s="33"/>
      <c r="J187" s="33"/>
      <c r="K187" s="33"/>
      <c r="L187" s="34"/>
      <c r="M187" s="34"/>
      <c r="N187" s="34"/>
      <c r="O187" s="33"/>
      <c r="P187" s="33"/>
      <c r="Q187" s="33"/>
      <c r="R187" s="33"/>
    </row>
    <row r="188" spans="2:18" s="31" customFormat="1" x14ac:dyDescent="0.2">
      <c r="B188" s="177"/>
      <c r="C188" s="32"/>
      <c r="D188" s="28"/>
      <c r="E188" s="28"/>
      <c r="F188" s="28"/>
      <c r="G188" s="33"/>
      <c r="H188" s="33"/>
      <c r="I188" s="33"/>
      <c r="J188" s="33"/>
      <c r="K188" s="33"/>
      <c r="L188" s="34"/>
      <c r="M188" s="34"/>
      <c r="N188" s="34"/>
      <c r="O188" s="33"/>
      <c r="P188" s="33"/>
      <c r="Q188" s="33"/>
      <c r="R188" s="33"/>
    </row>
    <row r="189" spans="2:18" s="31" customFormat="1" x14ac:dyDescent="0.2">
      <c r="B189" s="177"/>
      <c r="C189" s="32"/>
      <c r="D189" s="28"/>
      <c r="E189" s="28"/>
      <c r="F189" s="28"/>
      <c r="G189" s="33"/>
      <c r="H189" s="33"/>
      <c r="I189" s="33"/>
      <c r="J189" s="33"/>
      <c r="K189" s="33"/>
      <c r="L189" s="34"/>
      <c r="M189" s="34"/>
      <c r="N189" s="34"/>
      <c r="O189" s="33"/>
      <c r="P189" s="33"/>
      <c r="Q189" s="33"/>
      <c r="R189" s="33"/>
    </row>
    <row r="190" spans="2:18" s="31" customFormat="1" x14ac:dyDescent="0.2">
      <c r="B190" s="177"/>
      <c r="C190" s="32"/>
      <c r="D190" s="28"/>
      <c r="E190" s="28"/>
      <c r="F190" s="28"/>
      <c r="G190" s="33"/>
      <c r="H190" s="33"/>
      <c r="I190" s="33"/>
      <c r="J190" s="33"/>
      <c r="K190" s="33"/>
      <c r="L190" s="34"/>
      <c r="M190" s="34"/>
      <c r="N190" s="34"/>
      <c r="O190" s="33"/>
      <c r="P190" s="33"/>
      <c r="Q190" s="33"/>
      <c r="R190" s="33"/>
    </row>
    <row r="191" spans="2:18" s="31" customFormat="1" x14ac:dyDescent="0.2">
      <c r="B191" s="177"/>
      <c r="C191" s="32"/>
      <c r="D191" s="28"/>
      <c r="E191" s="28"/>
      <c r="F191" s="28"/>
      <c r="G191" s="33"/>
      <c r="H191" s="33"/>
      <c r="I191" s="33"/>
      <c r="J191" s="33"/>
      <c r="K191" s="33"/>
      <c r="L191" s="34"/>
      <c r="M191" s="34"/>
      <c r="N191" s="34"/>
      <c r="O191" s="33"/>
      <c r="P191" s="33"/>
      <c r="Q191" s="33"/>
      <c r="R191" s="33"/>
    </row>
    <row r="192" spans="2:18" s="31" customFormat="1" x14ac:dyDescent="0.2">
      <c r="B192" s="177"/>
      <c r="C192" s="32"/>
      <c r="D192" s="28"/>
      <c r="E192" s="28"/>
      <c r="F192" s="28"/>
      <c r="G192" s="33"/>
      <c r="H192" s="33"/>
      <c r="I192" s="33"/>
      <c r="J192" s="33"/>
      <c r="K192" s="33"/>
      <c r="L192" s="34"/>
      <c r="M192" s="34"/>
      <c r="N192" s="34"/>
      <c r="O192" s="33"/>
      <c r="P192" s="33"/>
      <c r="Q192" s="33"/>
      <c r="R192" s="33"/>
    </row>
    <row r="193" spans="2:18" s="31" customFormat="1" x14ac:dyDescent="0.2">
      <c r="B193" s="177"/>
      <c r="C193" s="32"/>
      <c r="D193" s="28"/>
      <c r="E193" s="28"/>
      <c r="F193" s="28"/>
      <c r="G193" s="33"/>
      <c r="H193" s="33"/>
      <c r="I193" s="33"/>
      <c r="J193" s="33"/>
      <c r="K193" s="33"/>
      <c r="L193" s="34"/>
      <c r="M193" s="34"/>
      <c r="N193" s="34"/>
      <c r="O193" s="33"/>
      <c r="P193" s="33"/>
      <c r="Q193" s="33"/>
      <c r="R193" s="33"/>
    </row>
    <row r="194" spans="2:18" s="31" customFormat="1" x14ac:dyDescent="0.2">
      <c r="B194" s="177"/>
      <c r="C194" s="32"/>
      <c r="D194" s="28"/>
      <c r="E194" s="28"/>
      <c r="F194" s="28"/>
      <c r="G194" s="33"/>
      <c r="H194" s="33"/>
      <c r="I194" s="33"/>
      <c r="J194" s="33"/>
      <c r="K194" s="33"/>
      <c r="L194" s="34"/>
      <c r="M194" s="34"/>
      <c r="N194" s="34"/>
      <c r="O194" s="33"/>
      <c r="P194" s="33"/>
      <c r="Q194" s="33"/>
      <c r="R194" s="33"/>
    </row>
    <row r="195" spans="2:18" s="31" customFormat="1" x14ac:dyDescent="0.2">
      <c r="B195" s="177"/>
      <c r="C195" s="32"/>
      <c r="D195" s="28"/>
      <c r="E195" s="28"/>
      <c r="F195" s="28"/>
      <c r="G195" s="33"/>
      <c r="H195" s="33"/>
      <c r="I195" s="33"/>
      <c r="J195" s="33"/>
      <c r="K195" s="33"/>
      <c r="L195" s="34"/>
      <c r="M195" s="34"/>
      <c r="N195" s="34"/>
      <c r="O195" s="33"/>
      <c r="P195" s="33"/>
      <c r="Q195" s="33"/>
      <c r="R195" s="33"/>
    </row>
    <row r="196" spans="2:18" s="31" customFormat="1" x14ac:dyDescent="0.2">
      <c r="B196" s="177"/>
      <c r="C196" s="32"/>
      <c r="D196" s="28"/>
      <c r="E196" s="28"/>
      <c r="F196" s="28"/>
      <c r="G196" s="33"/>
      <c r="H196" s="33"/>
      <c r="I196" s="33"/>
      <c r="J196" s="33"/>
      <c r="K196" s="33"/>
      <c r="L196" s="34"/>
      <c r="M196" s="34"/>
      <c r="N196" s="34"/>
      <c r="O196" s="33"/>
      <c r="P196" s="33"/>
      <c r="Q196" s="33"/>
      <c r="R196" s="33"/>
    </row>
    <row r="197" spans="2:18" s="31" customFormat="1" x14ac:dyDescent="0.2">
      <c r="B197" s="177"/>
      <c r="C197" s="32"/>
      <c r="D197" s="28"/>
      <c r="E197" s="28"/>
      <c r="F197" s="28"/>
      <c r="G197" s="33"/>
      <c r="H197" s="33"/>
      <c r="I197" s="33"/>
      <c r="J197" s="33"/>
      <c r="K197" s="33"/>
      <c r="L197" s="34"/>
      <c r="M197" s="34"/>
      <c r="N197" s="34"/>
      <c r="O197" s="33"/>
      <c r="P197" s="33"/>
      <c r="Q197" s="33"/>
      <c r="R197" s="33"/>
    </row>
    <row r="198" spans="2:18" s="31" customFormat="1" x14ac:dyDescent="0.2">
      <c r="B198" s="177"/>
      <c r="C198" s="32"/>
      <c r="D198" s="28"/>
      <c r="E198" s="28"/>
      <c r="F198" s="28"/>
      <c r="G198" s="33"/>
      <c r="H198" s="33"/>
      <c r="I198" s="33"/>
      <c r="J198" s="33"/>
      <c r="K198" s="33"/>
      <c r="L198" s="34"/>
      <c r="M198" s="34"/>
      <c r="N198" s="34"/>
      <c r="O198" s="33"/>
      <c r="P198" s="33"/>
      <c r="Q198" s="33"/>
      <c r="R198" s="33"/>
    </row>
    <row r="199" spans="2:18" s="31" customFormat="1" x14ac:dyDescent="0.2">
      <c r="B199" s="177"/>
      <c r="C199" s="32"/>
      <c r="D199" s="28"/>
      <c r="E199" s="28"/>
      <c r="F199" s="28"/>
      <c r="G199" s="33"/>
      <c r="H199" s="33"/>
      <c r="I199" s="33"/>
      <c r="J199" s="33"/>
      <c r="K199" s="33"/>
      <c r="L199" s="34"/>
      <c r="M199" s="34"/>
      <c r="N199" s="34"/>
      <c r="O199" s="33"/>
      <c r="P199" s="33"/>
      <c r="Q199" s="33"/>
      <c r="R199" s="33"/>
    </row>
    <row r="200" spans="2:18" s="31" customFormat="1" x14ac:dyDescent="0.2">
      <c r="B200" s="177"/>
      <c r="C200" s="32"/>
      <c r="D200" s="28"/>
      <c r="E200" s="28"/>
      <c r="F200" s="28"/>
      <c r="G200" s="33"/>
      <c r="H200" s="33"/>
      <c r="I200" s="33"/>
      <c r="J200" s="33"/>
      <c r="K200" s="33"/>
      <c r="L200" s="34"/>
      <c r="M200" s="34"/>
      <c r="N200" s="34"/>
      <c r="O200" s="33"/>
      <c r="P200" s="33"/>
      <c r="Q200" s="33"/>
      <c r="R200" s="33"/>
    </row>
    <row r="201" spans="2:18" s="31" customFormat="1" x14ac:dyDescent="0.2">
      <c r="B201" s="177"/>
      <c r="C201" s="32"/>
      <c r="D201" s="28"/>
      <c r="E201" s="28"/>
      <c r="F201" s="28"/>
      <c r="G201" s="33"/>
      <c r="H201" s="33"/>
      <c r="I201" s="33"/>
      <c r="J201" s="33"/>
      <c r="K201" s="33"/>
      <c r="L201" s="34"/>
      <c r="M201" s="34"/>
      <c r="N201" s="34"/>
      <c r="O201" s="33"/>
      <c r="P201" s="33"/>
      <c r="Q201" s="33"/>
      <c r="R201" s="33"/>
    </row>
    <row r="202" spans="2:18" s="31" customFormat="1" x14ac:dyDescent="0.2">
      <c r="B202" s="177"/>
      <c r="C202" s="32"/>
      <c r="D202" s="28"/>
      <c r="E202" s="28"/>
      <c r="F202" s="28"/>
      <c r="G202" s="33"/>
      <c r="H202" s="33"/>
      <c r="I202" s="33"/>
      <c r="J202" s="33"/>
      <c r="K202" s="33"/>
      <c r="L202" s="34"/>
      <c r="M202" s="34"/>
      <c r="N202" s="34"/>
      <c r="O202" s="33"/>
      <c r="P202" s="33"/>
      <c r="Q202" s="33"/>
      <c r="R202" s="33"/>
    </row>
    <row r="203" spans="2:18" s="31" customFormat="1" x14ac:dyDescent="0.2">
      <c r="B203" s="177"/>
      <c r="C203" s="32"/>
      <c r="D203" s="28"/>
      <c r="E203" s="28"/>
      <c r="F203" s="28"/>
      <c r="G203" s="33"/>
      <c r="H203" s="33"/>
      <c r="I203" s="33"/>
      <c r="J203" s="33"/>
      <c r="K203" s="33"/>
      <c r="L203" s="34"/>
      <c r="M203" s="34"/>
      <c r="N203" s="34"/>
      <c r="O203" s="33"/>
      <c r="P203" s="33"/>
      <c r="Q203" s="33"/>
      <c r="R203" s="33"/>
    </row>
    <row r="204" spans="2:18" s="31" customFormat="1" x14ac:dyDescent="0.2">
      <c r="B204" s="177"/>
      <c r="C204" s="32"/>
      <c r="D204" s="28"/>
      <c r="E204" s="28"/>
      <c r="F204" s="28"/>
      <c r="G204" s="33"/>
      <c r="H204" s="33"/>
      <c r="I204" s="33"/>
      <c r="J204" s="33"/>
      <c r="K204" s="33"/>
      <c r="L204" s="34"/>
      <c r="M204" s="34"/>
      <c r="N204" s="34"/>
      <c r="O204" s="33"/>
      <c r="P204" s="33"/>
      <c r="Q204" s="33"/>
      <c r="R204" s="33"/>
    </row>
    <row r="205" spans="2:18" s="31" customFormat="1" x14ac:dyDescent="0.2">
      <c r="B205" s="177"/>
      <c r="C205" s="32"/>
      <c r="D205" s="28"/>
      <c r="E205" s="28"/>
      <c r="F205" s="28"/>
      <c r="G205" s="33"/>
      <c r="H205" s="33"/>
      <c r="I205" s="33"/>
      <c r="J205" s="33"/>
      <c r="K205" s="33"/>
      <c r="L205" s="34"/>
      <c r="M205" s="34"/>
      <c r="N205" s="34"/>
      <c r="O205" s="33"/>
      <c r="P205" s="33"/>
      <c r="Q205" s="33"/>
      <c r="R205" s="33"/>
    </row>
    <row r="206" spans="2:18" s="31" customFormat="1" x14ac:dyDescent="0.2">
      <c r="B206" s="177"/>
      <c r="C206" s="32"/>
      <c r="D206" s="28"/>
      <c r="E206" s="28"/>
      <c r="F206" s="28"/>
      <c r="G206" s="33"/>
      <c r="H206" s="33"/>
      <c r="I206" s="33"/>
      <c r="J206" s="33"/>
      <c r="K206" s="33"/>
      <c r="L206" s="34"/>
      <c r="M206" s="34"/>
      <c r="N206" s="34"/>
      <c r="O206" s="33"/>
      <c r="P206" s="33"/>
      <c r="Q206" s="33"/>
      <c r="R206" s="33"/>
    </row>
    <row r="207" spans="2:18" s="31" customFormat="1" x14ac:dyDescent="0.2">
      <c r="B207" s="177"/>
      <c r="C207" s="32"/>
      <c r="D207" s="28"/>
      <c r="E207" s="28"/>
      <c r="F207" s="28"/>
      <c r="G207" s="33"/>
      <c r="H207" s="33"/>
      <c r="I207" s="33"/>
      <c r="J207" s="33"/>
      <c r="K207" s="33"/>
      <c r="L207" s="34"/>
      <c r="M207" s="34"/>
      <c r="N207" s="34"/>
      <c r="O207" s="33"/>
      <c r="P207" s="33"/>
      <c r="Q207" s="33"/>
      <c r="R207" s="33"/>
    </row>
    <row r="208" spans="2:18" s="31" customFormat="1" x14ac:dyDescent="0.2">
      <c r="B208" s="177"/>
      <c r="C208" s="32"/>
      <c r="D208" s="28"/>
      <c r="E208" s="28"/>
      <c r="F208" s="28"/>
      <c r="G208" s="33"/>
      <c r="H208" s="33"/>
      <c r="I208" s="33"/>
      <c r="J208" s="33"/>
      <c r="K208" s="33"/>
      <c r="L208" s="34"/>
      <c r="M208" s="34"/>
      <c r="N208" s="34"/>
      <c r="O208" s="33"/>
      <c r="P208" s="33"/>
      <c r="Q208" s="33"/>
      <c r="R208" s="33"/>
    </row>
    <row r="209" spans="2:18" s="31" customFormat="1" x14ac:dyDescent="0.2">
      <c r="B209" s="177"/>
      <c r="C209" s="32"/>
      <c r="D209" s="28"/>
      <c r="E209" s="28"/>
      <c r="F209" s="28"/>
      <c r="G209" s="33"/>
      <c r="H209" s="33"/>
      <c r="I209" s="33"/>
      <c r="J209" s="33"/>
      <c r="K209" s="33"/>
      <c r="L209" s="34"/>
      <c r="M209" s="34"/>
      <c r="N209" s="34"/>
      <c r="O209" s="33"/>
      <c r="P209" s="33"/>
      <c r="Q209" s="33"/>
      <c r="R209" s="33"/>
    </row>
    <row r="210" spans="2:18" s="31" customFormat="1" x14ac:dyDescent="0.2">
      <c r="B210" s="177"/>
      <c r="C210" s="32"/>
      <c r="D210" s="28"/>
      <c r="E210" s="28"/>
      <c r="F210" s="28"/>
      <c r="G210" s="33"/>
      <c r="H210" s="33"/>
      <c r="I210" s="33"/>
      <c r="J210" s="33"/>
      <c r="K210" s="33"/>
      <c r="L210" s="34"/>
      <c r="M210" s="34"/>
      <c r="N210" s="34"/>
      <c r="O210" s="33"/>
      <c r="P210" s="33"/>
      <c r="Q210" s="33"/>
      <c r="R210" s="33"/>
    </row>
    <row r="211" spans="2:18" s="31" customFormat="1" x14ac:dyDescent="0.2">
      <c r="B211" s="177"/>
      <c r="C211" s="32"/>
      <c r="D211" s="28"/>
      <c r="E211" s="28"/>
      <c r="F211" s="28"/>
      <c r="G211" s="33"/>
      <c r="H211" s="33"/>
      <c r="I211" s="33"/>
      <c r="J211" s="33"/>
      <c r="K211" s="33"/>
      <c r="L211" s="34"/>
      <c r="M211" s="34"/>
      <c r="N211" s="34"/>
      <c r="O211" s="33"/>
      <c r="P211" s="33"/>
      <c r="Q211" s="33"/>
      <c r="R211" s="33"/>
    </row>
    <row r="212" spans="2:18" s="31" customFormat="1" x14ac:dyDescent="0.2">
      <c r="B212" s="177"/>
      <c r="C212" s="32"/>
      <c r="D212" s="28"/>
      <c r="E212" s="28"/>
      <c r="F212" s="28"/>
      <c r="G212" s="33"/>
      <c r="H212" s="33"/>
      <c r="I212" s="33"/>
      <c r="J212" s="33"/>
      <c r="K212" s="33"/>
      <c r="L212" s="34"/>
      <c r="M212" s="34"/>
      <c r="N212" s="34"/>
      <c r="O212" s="33"/>
      <c r="P212" s="33"/>
      <c r="Q212" s="33"/>
      <c r="R212" s="33"/>
    </row>
    <row r="213" spans="2:18" s="31" customFormat="1" x14ac:dyDescent="0.2">
      <c r="B213" s="177"/>
      <c r="C213" s="32"/>
      <c r="D213" s="28"/>
      <c r="E213" s="28"/>
      <c r="F213" s="28"/>
      <c r="G213" s="33"/>
      <c r="H213" s="33"/>
      <c r="I213" s="33"/>
      <c r="J213" s="33"/>
      <c r="K213" s="33"/>
      <c r="L213" s="34"/>
      <c r="M213" s="34"/>
      <c r="N213" s="34"/>
      <c r="O213" s="33"/>
      <c r="P213" s="33"/>
      <c r="Q213" s="33"/>
      <c r="R213" s="33"/>
    </row>
    <row r="214" spans="2:18" s="31" customFormat="1" x14ac:dyDescent="0.2">
      <c r="B214" s="177"/>
      <c r="C214" s="32"/>
      <c r="D214" s="28"/>
      <c r="E214" s="28"/>
      <c r="F214" s="28"/>
      <c r="G214" s="33"/>
      <c r="H214" s="33"/>
      <c r="I214" s="33"/>
      <c r="J214" s="33"/>
      <c r="K214" s="33"/>
      <c r="L214" s="34"/>
      <c r="M214" s="34"/>
      <c r="N214" s="34"/>
      <c r="O214" s="33"/>
      <c r="P214" s="33"/>
      <c r="Q214" s="33"/>
      <c r="R214" s="33"/>
    </row>
    <row r="215" spans="2:18" s="31" customFormat="1" x14ac:dyDescent="0.2">
      <c r="B215" s="177"/>
      <c r="C215" s="32"/>
      <c r="D215" s="28"/>
      <c r="E215" s="28"/>
      <c r="F215" s="28"/>
      <c r="G215" s="33"/>
      <c r="H215" s="33"/>
      <c r="I215" s="33"/>
      <c r="J215" s="33"/>
      <c r="K215" s="33"/>
      <c r="L215" s="34"/>
      <c r="M215" s="34"/>
      <c r="N215" s="34"/>
      <c r="O215" s="33"/>
      <c r="P215" s="33"/>
      <c r="Q215" s="33"/>
      <c r="R215" s="33"/>
    </row>
    <row r="216" spans="2:18" s="31" customFormat="1" x14ac:dyDescent="0.2">
      <c r="B216" s="177"/>
      <c r="C216" s="32"/>
      <c r="D216" s="28"/>
      <c r="E216" s="28"/>
      <c r="F216" s="28"/>
      <c r="G216" s="33"/>
      <c r="H216" s="33"/>
      <c r="I216" s="33"/>
      <c r="J216" s="33"/>
      <c r="K216" s="33"/>
      <c r="L216" s="34"/>
      <c r="M216" s="34"/>
      <c r="N216" s="34"/>
      <c r="O216" s="33"/>
      <c r="P216" s="33"/>
      <c r="Q216" s="33"/>
      <c r="R216" s="33"/>
    </row>
    <row r="217" spans="2:18" s="31" customFormat="1" x14ac:dyDescent="0.2">
      <c r="B217" s="177"/>
      <c r="C217" s="32"/>
      <c r="D217" s="28"/>
      <c r="E217" s="28"/>
      <c r="F217" s="28"/>
      <c r="G217" s="33"/>
      <c r="H217" s="33"/>
      <c r="I217" s="33"/>
      <c r="J217" s="33"/>
      <c r="K217" s="33"/>
      <c r="L217" s="34"/>
      <c r="M217" s="34"/>
      <c r="N217" s="34"/>
      <c r="O217" s="33"/>
      <c r="P217" s="33"/>
      <c r="Q217" s="33"/>
      <c r="R217" s="33"/>
    </row>
    <row r="218" spans="2:18" s="31" customFormat="1" x14ac:dyDescent="0.2">
      <c r="B218" s="177"/>
      <c r="C218" s="32"/>
      <c r="D218" s="28"/>
      <c r="E218" s="28"/>
      <c r="F218" s="28"/>
      <c r="G218" s="33"/>
      <c r="H218" s="33"/>
      <c r="I218" s="33"/>
      <c r="J218" s="33"/>
      <c r="K218" s="33"/>
      <c r="L218" s="34"/>
      <c r="M218" s="34"/>
      <c r="N218" s="34"/>
      <c r="O218" s="33"/>
      <c r="P218" s="33"/>
      <c r="Q218" s="33"/>
      <c r="R218" s="33"/>
    </row>
    <row r="219" spans="2:18" s="31" customFormat="1" x14ac:dyDescent="0.2">
      <c r="B219" s="177"/>
      <c r="C219" s="32"/>
      <c r="D219" s="28"/>
      <c r="E219" s="28"/>
      <c r="F219" s="28"/>
      <c r="G219" s="33"/>
      <c r="H219" s="33"/>
      <c r="I219" s="33"/>
      <c r="J219" s="33"/>
      <c r="K219" s="33"/>
      <c r="L219" s="34"/>
      <c r="M219" s="34"/>
      <c r="N219" s="34"/>
      <c r="O219" s="33"/>
      <c r="P219" s="33"/>
      <c r="Q219" s="33"/>
      <c r="R219" s="33"/>
    </row>
    <row r="220" spans="2:18" s="31" customFormat="1" x14ac:dyDescent="0.2">
      <c r="B220" s="177"/>
      <c r="C220" s="32"/>
      <c r="D220" s="28"/>
      <c r="E220" s="28"/>
      <c r="F220" s="28"/>
      <c r="G220" s="33"/>
      <c r="H220" s="33"/>
      <c r="I220" s="33"/>
      <c r="J220" s="33"/>
      <c r="K220" s="33"/>
      <c r="L220" s="34"/>
      <c r="M220" s="34"/>
      <c r="N220" s="34"/>
      <c r="O220" s="33"/>
      <c r="P220" s="33"/>
      <c r="Q220" s="33"/>
      <c r="R220" s="33"/>
    </row>
    <row r="221" spans="2:18" s="31" customFormat="1" x14ac:dyDescent="0.2">
      <c r="B221" s="177"/>
      <c r="C221" s="32"/>
      <c r="D221" s="28"/>
      <c r="E221" s="28"/>
      <c r="F221" s="28"/>
      <c r="G221" s="33"/>
      <c r="H221" s="33"/>
      <c r="I221" s="33"/>
      <c r="J221" s="33"/>
      <c r="K221" s="33"/>
      <c r="L221" s="34"/>
      <c r="M221" s="34"/>
      <c r="N221" s="34"/>
      <c r="O221" s="33"/>
      <c r="P221" s="33"/>
      <c r="Q221" s="33"/>
      <c r="R221" s="33"/>
    </row>
    <row r="222" spans="2:18" s="31" customFormat="1" x14ac:dyDescent="0.2">
      <c r="B222" s="177"/>
      <c r="C222" s="32"/>
      <c r="D222" s="28"/>
      <c r="E222" s="28"/>
      <c r="F222" s="28"/>
      <c r="G222" s="33"/>
      <c r="H222" s="33"/>
      <c r="I222" s="33"/>
      <c r="J222" s="33"/>
      <c r="K222" s="33"/>
      <c r="L222" s="34"/>
      <c r="M222" s="34"/>
      <c r="N222" s="34"/>
      <c r="O222" s="33"/>
      <c r="P222" s="33"/>
      <c r="Q222" s="33"/>
      <c r="R222" s="33"/>
    </row>
    <row r="223" spans="2:18" s="31" customFormat="1" x14ac:dyDescent="0.2">
      <c r="B223" s="177"/>
      <c r="C223" s="32"/>
      <c r="D223" s="28"/>
      <c r="E223" s="28"/>
      <c r="F223" s="28"/>
      <c r="G223" s="33"/>
      <c r="H223" s="33"/>
      <c r="I223" s="33"/>
      <c r="J223" s="33"/>
      <c r="K223" s="33"/>
      <c r="L223" s="34"/>
      <c r="M223" s="34"/>
      <c r="N223" s="34"/>
      <c r="O223" s="33"/>
      <c r="P223" s="33"/>
      <c r="Q223" s="33"/>
      <c r="R223" s="33"/>
    </row>
    <row r="224" spans="2:18" s="31" customFormat="1" x14ac:dyDescent="0.2">
      <c r="B224" s="177"/>
      <c r="C224" s="32"/>
      <c r="D224" s="28"/>
      <c r="E224" s="28"/>
      <c r="F224" s="28"/>
      <c r="G224" s="33"/>
      <c r="H224" s="33"/>
      <c r="I224" s="33"/>
      <c r="J224" s="33"/>
      <c r="K224" s="33"/>
      <c r="L224" s="34"/>
      <c r="M224" s="34"/>
      <c r="N224" s="34"/>
      <c r="O224" s="33"/>
      <c r="P224" s="33"/>
      <c r="Q224" s="33"/>
      <c r="R224" s="33"/>
    </row>
    <row r="225" spans="2:18" s="31" customFormat="1" x14ac:dyDescent="0.2">
      <c r="B225" s="177"/>
      <c r="C225" s="32"/>
      <c r="D225" s="28"/>
      <c r="E225" s="28"/>
      <c r="F225" s="28"/>
      <c r="G225" s="33"/>
      <c r="H225" s="33"/>
      <c r="I225" s="33"/>
      <c r="J225" s="33"/>
      <c r="K225" s="33"/>
      <c r="L225" s="34"/>
      <c r="M225" s="34"/>
      <c r="N225" s="34"/>
      <c r="O225" s="33"/>
      <c r="P225" s="33"/>
      <c r="Q225" s="33"/>
      <c r="R225" s="33"/>
    </row>
    <row r="226" spans="2:18" s="31" customFormat="1" x14ac:dyDescent="0.2">
      <c r="B226" s="177"/>
      <c r="C226" s="32"/>
      <c r="D226" s="28"/>
      <c r="E226" s="28"/>
      <c r="F226" s="28"/>
      <c r="G226" s="33"/>
      <c r="H226" s="33"/>
      <c r="I226" s="33"/>
      <c r="J226" s="33"/>
      <c r="K226" s="33"/>
      <c r="L226" s="34"/>
      <c r="M226" s="34"/>
      <c r="N226" s="34"/>
      <c r="O226" s="33"/>
      <c r="P226" s="33"/>
      <c r="Q226" s="33"/>
      <c r="R226" s="33"/>
    </row>
    <row r="227" spans="2:18" s="31" customFormat="1" x14ac:dyDescent="0.2">
      <c r="B227" s="177"/>
      <c r="C227" s="32"/>
      <c r="D227" s="28"/>
      <c r="E227" s="28"/>
      <c r="F227" s="28"/>
      <c r="G227" s="33"/>
      <c r="H227" s="33"/>
      <c r="I227" s="33"/>
      <c r="J227" s="33"/>
      <c r="K227" s="33"/>
      <c r="L227" s="34"/>
      <c r="M227" s="34"/>
      <c r="N227" s="34"/>
      <c r="O227" s="33"/>
      <c r="P227" s="33"/>
      <c r="Q227" s="33"/>
      <c r="R227" s="33"/>
    </row>
    <row r="228" spans="2:18" s="31" customFormat="1" x14ac:dyDescent="0.2">
      <c r="B228" s="177"/>
      <c r="C228" s="32"/>
      <c r="D228" s="28"/>
      <c r="E228" s="28"/>
      <c r="F228" s="28"/>
      <c r="G228" s="33"/>
      <c r="H228" s="33"/>
      <c r="I228" s="33"/>
      <c r="J228" s="33"/>
      <c r="K228" s="33"/>
      <c r="L228" s="34"/>
      <c r="M228" s="34"/>
      <c r="N228" s="34"/>
      <c r="O228" s="33"/>
      <c r="P228" s="33"/>
      <c r="Q228" s="33"/>
      <c r="R228" s="33"/>
    </row>
    <row r="229" spans="2:18" s="31" customFormat="1" x14ac:dyDescent="0.2">
      <c r="B229" s="177"/>
      <c r="C229" s="32"/>
      <c r="D229" s="28"/>
      <c r="E229" s="28"/>
      <c r="F229" s="28"/>
      <c r="G229" s="33"/>
      <c r="H229" s="33"/>
      <c r="I229" s="33"/>
      <c r="J229" s="33"/>
      <c r="K229" s="33"/>
      <c r="L229" s="34"/>
      <c r="M229" s="34"/>
      <c r="N229" s="34"/>
      <c r="O229" s="33"/>
      <c r="P229" s="33"/>
      <c r="Q229" s="33"/>
      <c r="R229" s="33"/>
    </row>
    <row r="230" spans="2:18" s="31" customFormat="1" x14ac:dyDescent="0.2">
      <c r="B230" s="177"/>
      <c r="C230" s="32"/>
      <c r="D230" s="28"/>
      <c r="E230" s="28"/>
      <c r="F230" s="28"/>
      <c r="G230" s="33"/>
      <c r="H230" s="33"/>
      <c r="I230" s="33"/>
      <c r="J230" s="33"/>
      <c r="K230" s="33"/>
      <c r="L230" s="34"/>
      <c r="M230" s="34"/>
      <c r="N230" s="34"/>
      <c r="O230" s="33"/>
      <c r="P230" s="33"/>
      <c r="Q230" s="33"/>
      <c r="R230" s="33"/>
    </row>
    <row r="231" spans="2:18" s="31" customFormat="1" x14ac:dyDescent="0.2">
      <c r="B231" s="177"/>
      <c r="C231" s="32"/>
      <c r="D231" s="28"/>
      <c r="E231" s="28"/>
      <c r="F231" s="28"/>
      <c r="G231" s="33"/>
      <c r="H231" s="33"/>
      <c r="I231" s="33"/>
      <c r="J231" s="33"/>
      <c r="K231" s="33"/>
      <c r="L231" s="34"/>
      <c r="M231" s="34"/>
      <c r="N231" s="34"/>
      <c r="O231" s="33"/>
      <c r="P231" s="33"/>
      <c r="Q231" s="33"/>
      <c r="R231" s="33"/>
    </row>
    <row r="232" spans="2:18" s="31" customFormat="1" x14ac:dyDescent="0.2">
      <c r="B232" s="177"/>
      <c r="C232" s="32"/>
      <c r="D232" s="28"/>
      <c r="E232" s="28"/>
      <c r="F232" s="28"/>
      <c r="G232" s="33"/>
      <c r="H232" s="33"/>
      <c r="I232" s="33"/>
      <c r="J232" s="33"/>
      <c r="K232" s="33"/>
      <c r="L232" s="34"/>
      <c r="M232" s="34"/>
      <c r="N232" s="34"/>
      <c r="O232" s="33"/>
      <c r="P232" s="33"/>
      <c r="Q232" s="33"/>
      <c r="R232" s="33"/>
    </row>
    <row r="233" spans="2:18" s="31" customFormat="1" x14ac:dyDescent="0.2">
      <c r="B233" s="177"/>
      <c r="C233" s="32"/>
      <c r="D233" s="28"/>
      <c r="E233" s="28"/>
      <c r="F233" s="28"/>
      <c r="G233" s="33"/>
      <c r="H233" s="33"/>
      <c r="I233" s="33"/>
      <c r="J233" s="33"/>
      <c r="K233" s="33"/>
      <c r="L233" s="34"/>
      <c r="M233" s="34"/>
      <c r="N233" s="34"/>
      <c r="O233" s="33"/>
      <c r="P233" s="33"/>
      <c r="Q233" s="33"/>
      <c r="R233" s="33"/>
    </row>
    <row r="234" spans="2:18" s="31" customFormat="1" x14ac:dyDescent="0.2">
      <c r="B234" s="177"/>
      <c r="C234" s="32"/>
      <c r="D234" s="28"/>
      <c r="E234" s="28"/>
      <c r="F234" s="28"/>
      <c r="G234" s="33"/>
      <c r="H234" s="33"/>
      <c r="I234" s="33"/>
      <c r="J234" s="33"/>
      <c r="K234" s="33"/>
      <c r="L234" s="34"/>
      <c r="M234" s="34"/>
      <c r="N234" s="34"/>
      <c r="O234" s="33"/>
      <c r="P234" s="33"/>
      <c r="Q234" s="33"/>
      <c r="R234" s="33"/>
    </row>
    <row r="235" spans="2:18" s="31" customFormat="1" x14ac:dyDescent="0.2">
      <c r="B235" s="177"/>
      <c r="C235" s="32"/>
      <c r="D235" s="28"/>
      <c r="E235" s="28"/>
      <c r="F235" s="28"/>
      <c r="G235" s="33"/>
      <c r="H235" s="33"/>
      <c r="I235" s="33"/>
      <c r="J235" s="33"/>
      <c r="K235" s="33"/>
      <c r="L235" s="34"/>
      <c r="M235" s="34"/>
      <c r="N235" s="34"/>
      <c r="O235" s="33"/>
      <c r="P235" s="33"/>
      <c r="Q235" s="33"/>
      <c r="R235" s="33"/>
    </row>
    <row r="236" spans="2:18" s="31" customFormat="1" x14ac:dyDescent="0.2">
      <c r="B236" s="177"/>
      <c r="C236" s="32"/>
      <c r="D236" s="28"/>
      <c r="E236" s="28"/>
      <c r="F236" s="28"/>
      <c r="G236" s="33"/>
      <c r="H236" s="33"/>
      <c r="I236" s="33"/>
      <c r="J236" s="33"/>
      <c r="K236" s="33"/>
      <c r="L236" s="34"/>
      <c r="M236" s="34"/>
      <c r="N236" s="34"/>
      <c r="O236" s="33"/>
      <c r="P236" s="33"/>
      <c r="Q236" s="33"/>
      <c r="R236" s="33"/>
    </row>
    <row r="237" spans="2:18" s="31" customFormat="1" x14ac:dyDescent="0.2">
      <c r="B237" s="177"/>
      <c r="C237" s="32"/>
      <c r="D237" s="28"/>
      <c r="E237" s="28"/>
      <c r="F237" s="28"/>
      <c r="G237" s="33"/>
      <c r="H237" s="33"/>
      <c r="I237" s="33"/>
      <c r="J237" s="33"/>
      <c r="K237" s="33"/>
      <c r="L237" s="34"/>
      <c r="M237" s="34"/>
      <c r="N237" s="34"/>
      <c r="O237" s="33"/>
      <c r="P237" s="33"/>
      <c r="Q237" s="33"/>
      <c r="R237" s="33"/>
    </row>
    <row r="238" spans="2:18" s="31" customFormat="1" x14ac:dyDescent="0.2">
      <c r="B238" s="177"/>
      <c r="C238" s="32"/>
      <c r="D238" s="28"/>
      <c r="E238" s="28"/>
      <c r="F238" s="28"/>
      <c r="G238" s="33"/>
      <c r="H238" s="33"/>
      <c r="I238" s="33"/>
      <c r="J238" s="33"/>
      <c r="K238" s="33"/>
      <c r="L238" s="34"/>
      <c r="M238" s="34"/>
      <c r="N238" s="34"/>
      <c r="O238" s="33"/>
      <c r="P238" s="33"/>
      <c r="Q238" s="33"/>
      <c r="R238" s="33"/>
    </row>
    <row r="239" spans="2:18" s="31" customFormat="1" x14ac:dyDescent="0.2">
      <c r="B239" s="177"/>
      <c r="C239" s="32"/>
      <c r="D239" s="28"/>
      <c r="E239" s="28"/>
      <c r="F239" s="28"/>
      <c r="G239" s="33"/>
      <c r="H239" s="33"/>
      <c r="I239" s="33"/>
      <c r="J239" s="33"/>
      <c r="K239" s="33"/>
      <c r="L239" s="34"/>
      <c r="M239" s="34"/>
      <c r="N239" s="34"/>
      <c r="O239" s="33"/>
      <c r="P239" s="33"/>
      <c r="Q239" s="33"/>
      <c r="R239" s="33"/>
    </row>
    <row r="240" spans="2:18" s="31" customFormat="1" x14ac:dyDescent="0.2">
      <c r="B240" s="177"/>
      <c r="C240" s="32"/>
      <c r="D240" s="28"/>
      <c r="E240" s="28"/>
      <c r="F240" s="28"/>
      <c r="G240" s="33"/>
      <c r="H240" s="33"/>
      <c r="I240" s="33"/>
      <c r="J240" s="33"/>
      <c r="K240" s="33"/>
      <c r="L240" s="34"/>
      <c r="M240" s="34"/>
      <c r="N240" s="34"/>
      <c r="O240" s="33"/>
      <c r="P240" s="33"/>
      <c r="Q240" s="33"/>
      <c r="R240" s="33"/>
    </row>
    <row r="241" spans="2:18" s="31" customFormat="1" x14ac:dyDescent="0.2">
      <c r="B241" s="177"/>
      <c r="C241" s="32"/>
      <c r="D241" s="28"/>
      <c r="E241" s="28"/>
      <c r="F241" s="28"/>
      <c r="G241" s="33"/>
      <c r="H241" s="33"/>
      <c r="I241" s="33"/>
      <c r="J241" s="33"/>
      <c r="K241" s="33"/>
      <c r="L241" s="34"/>
      <c r="M241" s="34"/>
      <c r="N241" s="34"/>
      <c r="O241" s="33"/>
      <c r="P241" s="33"/>
      <c r="Q241" s="33"/>
      <c r="R241" s="33"/>
    </row>
    <row r="242" spans="2:18" s="31" customFormat="1" x14ac:dyDescent="0.2">
      <c r="B242" s="177"/>
      <c r="C242" s="32"/>
      <c r="D242" s="28"/>
      <c r="E242" s="28"/>
      <c r="F242" s="28"/>
      <c r="G242" s="33"/>
      <c r="H242" s="33"/>
      <c r="I242" s="33"/>
      <c r="J242" s="33"/>
      <c r="K242" s="33"/>
      <c r="L242" s="34"/>
      <c r="M242" s="34"/>
      <c r="N242" s="34"/>
      <c r="O242" s="33"/>
      <c r="P242" s="33"/>
      <c r="Q242" s="33"/>
      <c r="R242" s="33"/>
    </row>
    <row r="243" spans="2:18" s="31" customFormat="1" x14ac:dyDescent="0.2">
      <c r="B243" s="177"/>
      <c r="C243" s="32"/>
      <c r="D243" s="28"/>
      <c r="E243" s="28"/>
      <c r="F243" s="28"/>
      <c r="G243" s="33"/>
      <c r="H243" s="33"/>
      <c r="I243" s="33"/>
      <c r="J243" s="33"/>
      <c r="K243" s="33"/>
      <c r="L243" s="34"/>
      <c r="M243" s="34"/>
      <c r="N243" s="34"/>
      <c r="O243" s="33"/>
      <c r="P243" s="33"/>
      <c r="Q243" s="33"/>
      <c r="R243" s="33"/>
    </row>
    <row r="244" spans="2:18" s="31" customFormat="1" x14ac:dyDescent="0.2">
      <c r="B244" s="177"/>
      <c r="C244" s="32"/>
      <c r="D244" s="28"/>
      <c r="E244" s="28"/>
      <c r="F244" s="28"/>
      <c r="G244" s="33"/>
      <c r="H244" s="33"/>
      <c r="I244" s="33"/>
      <c r="J244" s="33"/>
      <c r="K244" s="33"/>
      <c r="L244" s="34"/>
      <c r="M244" s="34"/>
      <c r="N244" s="34"/>
      <c r="O244" s="33"/>
      <c r="P244" s="33"/>
      <c r="Q244" s="33"/>
      <c r="R244" s="33"/>
    </row>
    <row r="245" spans="2:18" s="31" customFormat="1" x14ac:dyDescent="0.2">
      <c r="B245" s="177"/>
      <c r="C245" s="32"/>
      <c r="D245" s="28"/>
      <c r="E245" s="28"/>
      <c r="F245" s="28"/>
      <c r="G245" s="33"/>
      <c r="H245" s="33"/>
      <c r="I245" s="33"/>
      <c r="J245" s="33"/>
      <c r="K245" s="33"/>
      <c r="L245" s="34"/>
      <c r="M245" s="34"/>
      <c r="N245" s="34"/>
      <c r="O245" s="33"/>
      <c r="P245" s="33"/>
      <c r="Q245" s="33"/>
      <c r="R245" s="33"/>
    </row>
    <row r="246" spans="2:18" s="31" customFormat="1" x14ac:dyDescent="0.2">
      <c r="B246" s="177"/>
      <c r="C246" s="32"/>
      <c r="D246" s="28"/>
      <c r="E246" s="28"/>
      <c r="F246" s="28"/>
      <c r="G246" s="33"/>
      <c r="H246" s="33"/>
      <c r="I246" s="33"/>
      <c r="J246" s="33"/>
      <c r="K246" s="33"/>
      <c r="L246" s="34"/>
      <c r="M246" s="34"/>
      <c r="N246" s="34"/>
      <c r="O246" s="33"/>
      <c r="P246" s="33"/>
      <c r="Q246" s="33"/>
      <c r="R246" s="33"/>
    </row>
    <row r="247" spans="2:18" s="31" customFormat="1" x14ac:dyDescent="0.2">
      <c r="B247" s="177"/>
      <c r="C247" s="32"/>
      <c r="D247" s="28"/>
      <c r="E247" s="28"/>
      <c r="F247" s="28"/>
      <c r="G247" s="33"/>
      <c r="H247" s="33"/>
      <c r="I247" s="33"/>
      <c r="J247" s="33"/>
      <c r="K247" s="33"/>
      <c r="L247" s="34"/>
      <c r="M247" s="34"/>
      <c r="N247" s="34"/>
      <c r="O247" s="33"/>
      <c r="P247" s="33"/>
      <c r="Q247" s="33"/>
      <c r="R247" s="33"/>
    </row>
    <row r="248" spans="2:18" s="31" customFormat="1" x14ac:dyDescent="0.2">
      <c r="B248" s="177"/>
      <c r="C248" s="32"/>
      <c r="D248" s="28"/>
      <c r="E248" s="28"/>
      <c r="F248" s="28"/>
      <c r="G248" s="33"/>
      <c r="H248" s="33"/>
      <c r="I248" s="33"/>
      <c r="J248" s="33"/>
      <c r="K248" s="33"/>
      <c r="L248" s="34"/>
      <c r="M248" s="34"/>
      <c r="N248" s="34"/>
      <c r="O248" s="33"/>
      <c r="P248" s="33"/>
      <c r="Q248" s="33"/>
      <c r="R248" s="33"/>
    </row>
    <row r="249" spans="2:18" s="31" customFormat="1" x14ac:dyDescent="0.2">
      <c r="B249" s="177"/>
      <c r="C249" s="32"/>
      <c r="D249" s="28"/>
      <c r="E249" s="28"/>
      <c r="F249" s="28"/>
      <c r="G249" s="33"/>
      <c r="H249" s="33"/>
      <c r="I249" s="33"/>
      <c r="J249" s="33"/>
      <c r="K249" s="33"/>
      <c r="L249" s="34"/>
      <c r="M249" s="34"/>
      <c r="N249" s="34"/>
      <c r="O249" s="33"/>
      <c r="P249" s="33"/>
      <c r="Q249" s="33"/>
      <c r="R249" s="33"/>
    </row>
    <row r="250" spans="2:18" s="31" customFormat="1" x14ac:dyDescent="0.2">
      <c r="B250" s="177"/>
      <c r="C250" s="32"/>
      <c r="D250" s="28"/>
      <c r="E250" s="28"/>
      <c r="F250" s="28"/>
      <c r="G250" s="33"/>
      <c r="H250" s="33"/>
      <c r="I250" s="33"/>
      <c r="J250" s="33"/>
      <c r="K250" s="33"/>
      <c r="L250" s="34"/>
      <c r="M250" s="34"/>
      <c r="N250" s="34"/>
      <c r="O250" s="33"/>
      <c r="P250" s="33"/>
      <c r="Q250" s="33"/>
      <c r="R250" s="33"/>
    </row>
    <row r="251" spans="2:18" s="31" customFormat="1" x14ac:dyDescent="0.2">
      <c r="B251" s="177"/>
      <c r="C251" s="32"/>
      <c r="D251" s="28"/>
      <c r="E251" s="28"/>
      <c r="F251" s="28"/>
      <c r="G251" s="33"/>
      <c r="H251" s="33"/>
      <c r="I251" s="33"/>
      <c r="J251" s="33"/>
      <c r="K251" s="33"/>
      <c r="L251" s="34"/>
      <c r="M251" s="34"/>
      <c r="N251" s="34"/>
      <c r="O251" s="33"/>
      <c r="P251" s="33"/>
      <c r="Q251" s="33"/>
      <c r="R251" s="33"/>
    </row>
    <row r="252" spans="2:18" s="31" customFormat="1" x14ac:dyDescent="0.2">
      <c r="B252" s="177"/>
      <c r="C252" s="32"/>
      <c r="D252" s="28"/>
      <c r="E252" s="28"/>
      <c r="F252" s="28"/>
      <c r="G252" s="33"/>
      <c r="H252" s="33"/>
      <c r="I252" s="33"/>
      <c r="J252" s="33"/>
      <c r="K252" s="33"/>
      <c r="L252" s="34"/>
      <c r="M252" s="34"/>
      <c r="N252" s="34"/>
      <c r="O252" s="33"/>
      <c r="P252" s="33"/>
      <c r="Q252" s="33"/>
      <c r="R252" s="33"/>
    </row>
    <row r="253" spans="2:18" s="31" customFormat="1" x14ac:dyDescent="0.2">
      <c r="B253" s="177"/>
      <c r="C253" s="32"/>
      <c r="D253" s="28"/>
      <c r="E253" s="28"/>
      <c r="F253" s="28"/>
      <c r="G253" s="33"/>
      <c r="H253" s="33"/>
      <c r="I253" s="33"/>
      <c r="J253" s="33"/>
      <c r="K253" s="33"/>
      <c r="L253" s="34"/>
      <c r="M253" s="34"/>
      <c r="N253" s="34"/>
      <c r="O253" s="33"/>
      <c r="P253" s="33"/>
      <c r="Q253" s="33"/>
      <c r="R253" s="33"/>
    </row>
    <row r="254" spans="2:18" s="31" customFormat="1" x14ac:dyDescent="0.2">
      <c r="B254" s="177"/>
      <c r="C254" s="32"/>
      <c r="D254" s="28"/>
      <c r="E254" s="28"/>
      <c r="F254" s="28"/>
      <c r="G254" s="33"/>
      <c r="H254" s="33"/>
      <c r="I254" s="33"/>
      <c r="J254" s="33"/>
      <c r="K254" s="33"/>
      <c r="L254" s="34"/>
      <c r="M254" s="34"/>
      <c r="N254" s="34"/>
      <c r="O254" s="33"/>
      <c r="P254" s="33"/>
      <c r="Q254" s="33"/>
      <c r="R254" s="33"/>
    </row>
    <row r="255" spans="2:18" s="31" customFormat="1" x14ac:dyDescent="0.2">
      <c r="B255" s="177"/>
      <c r="C255" s="32"/>
      <c r="D255" s="28"/>
      <c r="E255" s="28"/>
      <c r="F255" s="28"/>
      <c r="G255" s="33"/>
      <c r="H255" s="33"/>
      <c r="I255" s="33"/>
      <c r="J255" s="33"/>
      <c r="K255" s="33"/>
      <c r="L255" s="34"/>
      <c r="M255" s="34"/>
      <c r="N255" s="34"/>
      <c r="O255" s="33"/>
      <c r="P255" s="33"/>
      <c r="Q255" s="33"/>
      <c r="R255" s="33"/>
    </row>
    <row r="256" spans="2:18" s="31" customFormat="1" x14ac:dyDescent="0.2">
      <c r="B256" s="177"/>
      <c r="C256" s="32"/>
      <c r="D256" s="28"/>
      <c r="E256" s="28"/>
      <c r="F256" s="28"/>
      <c r="G256" s="33"/>
      <c r="H256" s="33"/>
      <c r="I256" s="33"/>
      <c r="J256" s="33"/>
      <c r="K256" s="33"/>
      <c r="L256" s="34"/>
      <c r="M256" s="34"/>
      <c r="N256" s="34"/>
      <c r="O256" s="33"/>
      <c r="P256" s="33"/>
      <c r="Q256" s="33"/>
      <c r="R256" s="33"/>
    </row>
    <row r="257" spans="2:18" s="31" customFormat="1" x14ac:dyDescent="0.2">
      <c r="B257" s="177"/>
      <c r="C257" s="32"/>
      <c r="D257" s="28"/>
      <c r="E257" s="28"/>
      <c r="F257" s="28"/>
      <c r="G257" s="33"/>
      <c r="H257" s="33"/>
      <c r="I257" s="33"/>
      <c r="J257" s="33"/>
      <c r="K257" s="33"/>
      <c r="L257" s="34"/>
      <c r="M257" s="34"/>
      <c r="N257" s="34"/>
      <c r="O257" s="33"/>
      <c r="P257" s="33"/>
      <c r="Q257" s="33"/>
      <c r="R257" s="33"/>
    </row>
    <row r="258" spans="2:18" s="31" customFormat="1" x14ac:dyDescent="0.2">
      <c r="B258" s="177"/>
      <c r="C258" s="32"/>
      <c r="D258" s="28"/>
      <c r="E258" s="28"/>
      <c r="F258" s="28"/>
      <c r="G258" s="33"/>
      <c r="H258" s="33"/>
      <c r="I258" s="33"/>
      <c r="J258" s="33"/>
      <c r="K258" s="33"/>
      <c r="L258" s="34"/>
      <c r="M258" s="34"/>
      <c r="N258" s="34"/>
      <c r="O258" s="33"/>
      <c r="P258" s="33"/>
      <c r="Q258" s="33"/>
      <c r="R258" s="33"/>
    </row>
    <row r="259" spans="2:18" s="31" customFormat="1" x14ac:dyDescent="0.2">
      <c r="B259" s="177"/>
      <c r="C259" s="32"/>
      <c r="D259" s="28"/>
      <c r="E259" s="28"/>
      <c r="F259" s="28"/>
      <c r="G259" s="33"/>
      <c r="H259" s="33"/>
      <c r="I259" s="33"/>
      <c r="J259" s="33"/>
      <c r="K259" s="33"/>
      <c r="L259" s="34"/>
      <c r="M259" s="34"/>
      <c r="N259" s="34"/>
      <c r="O259" s="33"/>
      <c r="P259" s="33"/>
      <c r="Q259" s="33"/>
      <c r="R259" s="33"/>
    </row>
    <row r="260" spans="2:18" s="31" customFormat="1" x14ac:dyDescent="0.2">
      <c r="B260" s="177"/>
      <c r="C260" s="32"/>
      <c r="D260" s="28"/>
      <c r="E260" s="28"/>
      <c r="F260" s="28"/>
      <c r="G260" s="33"/>
      <c r="H260" s="33"/>
      <c r="I260" s="33"/>
      <c r="J260" s="33"/>
      <c r="K260" s="33"/>
      <c r="L260" s="34"/>
      <c r="M260" s="34"/>
      <c r="N260" s="34"/>
      <c r="O260" s="33"/>
      <c r="P260" s="33"/>
      <c r="Q260" s="33"/>
      <c r="R260" s="33"/>
    </row>
    <row r="261" spans="2:18" s="31" customFormat="1" x14ac:dyDescent="0.2">
      <c r="B261" s="177"/>
      <c r="C261" s="32"/>
      <c r="D261" s="28"/>
      <c r="E261" s="28"/>
      <c r="F261" s="28"/>
      <c r="G261" s="33"/>
      <c r="H261" s="33"/>
      <c r="I261" s="33"/>
      <c r="J261" s="33"/>
      <c r="K261" s="33"/>
      <c r="L261" s="34"/>
      <c r="M261" s="34"/>
      <c r="N261" s="34"/>
      <c r="O261" s="33"/>
      <c r="P261" s="33"/>
      <c r="Q261" s="33"/>
      <c r="R261" s="33"/>
    </row>
    <row r="262" spans="2:18" s="31" customFormat="1" x14ac:dyDescent="0.2">
      <c r="B262" s="177"/>
      <c r="C262" s="32"/>
      <c r="D262" s="28"/>
      <c r="E262" s="28"/>
      <c r="F262" s="28"/>
      <c r="G262" s="33"/>
      <c r="H262" s="33"/>
      <c r="I262" s="33"/>
      <c r="J262" s="33"/>
      <c r="K262" s="33"/>
      <c r="L262" s="34"/>
      <c r="M262" s="34"/>
      <c r="N262" s="34"/>
      <c r="O262" s="33"/>
      <c r="P262" s="33"/>
      <c r="Q262" s="33"/>
      <c r="R262" s="33"/>
    </row>
    <row r="263" spans="2:18" s="31" customFormat="1" x14ac:dyDescent="0.2">
      <c r="B263" s="177"/>
      <c r="C263" s="32"/>
      <c r="D263" s="28"/>
      <c r="E263" s="28"/>
      <c r="F263" s="28"/>
      <c r="G263" s="33"/>
      <c r="H263" s="33"/>
      <c r="I263" s="33"/>
      <c r="J263" s="33"/>
      <c r="K263" s="33"/>
      <c r="L263" s="34"/>
      <c r="M263" s="34"/>
      <c r="N263" s="34"/>
      <c r="O263" s="33"/>
      <c r="P263" s="33"/>
      <c r="Q263" s="33"/>
      <c r="R263" s="33"/>
    </row>
    <row r="264" spans="2:18" s="31" customFormat="1" x14ac:dyDescent="0.2">
      <c r="B264" s="177"/>
      <c r="C264" s="32"/>
      <c r="D264" s="28"/>
      <c r="E264" s="28"/>
      <c r="F264" s="28"/>
      <c r="G264" s="33"/>
      <c r="H264" s="33"/>
      <c r="I264" s="33"/>
      <c r="J264" s="33"/>
      <c r="K264" s="33"/>
      <c r="L264" s="34"/>
      <c r="M264" s="34"/>
      <c r="N264" s="34"/>
      <c r="O264" s="33"/>
      <c r="P264" s="33"/>
      <c r="Q264" s="33"/>
      <c r="R264" s="33"/>
    </row>
    <row r="265" spans="2:18" s="31" customFormat="1" x14ac:dyDescent="0.2">
      <c r="B265" s="177"/>
      <c r="C265" s="32"/>
      <c r="D265" s="28"/>
      <c r="E265" s="28"/>
      <c r="F265" s="28"/>
      <c r="G265" s="33"/>
      <c r="H265" s="33"/>
      <c r="I265" s="33"/>
      <c r="J265" s="33"/>
      <c r="K265" s="33"/>
      <c r="L265" s="34"/>
      <c r="M265" s="34"/>
      <c r="N265" s="34"/>
      <c r="O265" s="33"/>
      <c r="P265" s="33"/>
      <c r="Q265" s="33"/>
      <c r="R265" s="33"/>
    </row>
    <row r="266" spans="2:18" s="31" customFormat="1" x14ac:dyDescent="0.2">
      <c r="B266" s="177"/>
      <c r="C266" s="32"/>
      <c r="D266" s="28"/>
      <c r="E266" s="28"/>
      <c r="F266" s="28"/>
      <c r="G266" s="33"/>
      <c r="H266" s="33"/>
      <c r="I266" s="33"/>
      <c r="J266" s="33"/>
      <c r="K266" s="33"/>
      <c r="L266" s="34"/>
      <c r="M266" s="34"/>
      <c r="N266" s="34"/>
      <c r="O266" s="33"/>
      <c r="P266" s="33"/>
      <c r="Q266" s="33"/>
      <c r="R266" s="33"/>
    </row>
    <row r="267" spans="2:18" s="31" customFormat="1" x14ac:dyDescent="0.2">
      <c r="B267" s="177"/>
      <c r="C267" s="32"/>
      <c r="D267" s="28"/>
      <c r="E267" s="28"/>
      <c r="F267" s="28"/>
      <c r="G267" s="33"/>
      <c r="H267" s="33"/>
      <c r="I267" s="33"/>
      <c r="J267" s="33"/>
      <c r="K267" s="33"/>
      <c r="L267" s="34"/>
      <c r="M267" s="34"/>
      <c r="N267" s="34"/>
      <c r="O267" s="33"/>
      <c r="P267" s="33"/>
      <c r="Q267" s="33"/>
      <c r="R267" s="33"/>
    </row>
    <row r="268" spans="2:18" s="31" customFormat="1" x14ac:dyDescent="0.2">
      <c r="B268" s="177"/>
      <c r="C268" s="32"/>
      <c r="D268" s="28"/>
      <c r="E268" s="28"/>
      <c r="F268" s="28"/>
      <c r="G268" s="33"/>
      <c r="H268" s="33"/>
      <c r="I268" s="33"/>
      <c r="J268" s="33"/>
      <c r="K268" s="33"/>
      <c r="L268" s="34"/>
      <c r="M268" s="34"/>
      <c r="N268" s="34"/>
      <c r="O268" s="33"/>
      <c r="P268" s="33"/>
      <c r="Q268" s="33"/>
      <c r="R268" s="33"/>
    </row>
    <row r="269" spans="2:18" s="31" customFormat="1" x14ac:dyDescent="0.2">
      <c r="B269" s="177"/>
      <c r="C269" s="32"/>
      <c r="D269" s="28"/>
      <c r="E269" s="28"/>
      <c r="F269" s="28"/>
      <c r="G269" s="33"/>
      <c r="H269" s="33"/>
      <c r="I269" s="33"/>
      <c r="J269" s="33"/>
      <c r="K269" s="33"/>
      <c r="L269" s="34"/>
      <c r="M269" s="34"/>
      <c r="N269" s="34"/>
      <c r="O269" s="33"/>
      <c r="P269" s="33"/>
      <c r="Q269" s="33"/>
      <c r="R269" s="33"/>
    </row>
    <row r="270" spans="2:18" s="31" customFormat="1" x14ac:dyDescent="0.2">
      <c r="B270" s="177"/>
      <c r="C270" s="32"/>
      <c r="D270" s="28"/>
      <c r="E270" s="28"/>
      <c r="F270" s="28"/>
      <c r="G270" s="33"/>
      <c r="H270" s="33"/>
      <c r="I270" s="33"/>
      <c r="J270" s="33"/>
      <c r="K270" s="33"/>
      <c r="L270" s="34"/>
      <c r="M270" s="34"/>
      <c r="N270" s="34"/>
      <c r="O270" s="33"/>
      <c r="P270" s="33"/>
      <c r="Q270" s="33"/>
      <c r="R270" s="33"/>
    </row>
    <row r="271" spans="2:18" s="31" customFormat="1" x14ac:dyDescent="0.2">
      <c r="B271" s="177"/>
      <c r="C271" s="32"/>
      <c r="D271" s="28"/>
      <c r="E271" s="28"/>
      <c r="F271" s="28"/>
      <c r="G271" s="33"/>
      <c r="H271" s="33"/>
      <c r="I271" s="33"/>
      <c r="J271" s="33"/>
      <c r="K271" s="33"/>
      <c r="L271" s="34"/>
      <c r="M271" s="34"/>
      <c r="N271" s="34"/>
      <c r="O271" s="33"/>
      <c r="P271" s="33"/>
      <c r="Q271" s="33"/>
      <c r="R271" s="33"/>
    </row>
    <row r="272" spans="2:18" s="31" customFormat="1" x14ac:dyDescent="0.2">
      <c r="B272" s="177"/>
      <c r="C272" s="32"/>
      <c r="D272" s="28"/>
      <c r="E272" s="28"/>
      <c r="F272" s="28"/>
      <c r="G272" s="33"/>
      <c r="H272" s="33"/>
      <c r="I272" s="33"/>
      <c r="J272" s="33"/>
      <c r="K272" s="33"/>
      <c r="L272" s="34"/>
      <c r="M272" s="34"/>
      <c r="N272" s="34"/>
      <c r="O272" s="33"/>
      <c r="P272" s="33"/>
      <c r="Q272" s="33"/>
      <c r="R272" s="33"/>
    </row>
    <row r="273" spans="2:18" s="31" customFormat="1" x14ac:dyDescent="0.2">
      <c r="B273" s="177"/>
      <c r="C273" s="32"/>
      <c r="D273" s="28"/>
      <c r="E273" s="28"/>
      <c r="F273" s="28"/>
      <c r="G273" s="33"/>
      <c r="H273" s="33"/>
      <c r="I273" s="33"/>
      <c r="J273" s="33"/>
      <c r="K273" s="33"/>
      <c r="L273" s="34"/>
      <c r="M273" s="34"/>
      <c r="N273" s="34"/>
      <c r="O273" s="33"/>
      <c r="P273" s="33"/>
      <c r="Q273" s="33"/>
      <c r="R273" s="33"/>
    </row>
    <row r="274" spans="2:18" s="31" customFormat="1" x14ac:dyDescent="0.2">
      <c r="B274" s="177"/>
      <c r="C274" s="32"/>
      <c r="D274" s="28"/>
      <c r="E274" s="28"/>
      <c r="F274" s="28"/>
      <c r="G274" s="33"/>
      <c r="H274" s="33"/>
      <c r="I274" s="33"/>
      <c r="J274" s="33"/>
      <c r="K274" s="33"/>
      <c r="L274" s="34"/>
      <c r="M274" s="34"/>
      <c r="N274" s="34"/>
      <c r="O274" s="33"/>
      <c r="P274" s="33"/>
      <c r="Q274" s="33"/>
      <c r="R274" s="33"/>
    </row>
    <row r="275" spans="2:18" s="31" customFormat="1" x14ac:dyDescent="0.2">
      <c r="B275" s="177"/>
      <c r="C275" s="32"/>
      <c r="D275" s="28"/>
      <c r="E275" s="28"/>
      <c r="F275" s="28"/>
      <c r="G275" s="33"/>
      <c r="H275" s="33"/>
      <c r="I275" s="33"/>
      <c r="J275" s="33"/>
      <c r="K275" s="33"/>
      <c r="L275" s="34"/>
      <c r="M275" s="34"/>
      <c r="N275" s="34"/>
      <c r="O275" s="33"/>
      <c r="P275" s="33"/>
      <c r="Q275" s="33"/>
      <c r="R275" s="33"/>
    </row>
    <row r="276" spans="2:18" s="31" customFormat="1" x14ac:dyDescent="0.2">
      <c r="B276" s="177"/>
      <c r="C276" s="32"/>
      <c r="D276" s="28"/>
      <c r="E276" s="28"/>
      <c r="F276" s="28"/>
      <c r="G276" s="33"/>
      <c r="H276" s="33"/>
      <c r="I276" s="33"/>
      <c r="J276" s="33"/>
      <c r="K276" s="33"/>
      <c r="L276" s="34"/>
      <c r="M276" s="34"/>
      <c r="N276" s="34"/>
      <c r="O276" s="33"/>
      <c r="P276" s="33"/>
      <c r="Q276" s="33"/>
      <c r="R276" s="33"/>
    </row>
    <row r="277" spans="2:18" s="31" customFormat="1" x14ac:dyDescent="0.2">
      <c r="B277" s="177"/>
      <c r="C277" s="32"/>
      <c r="D277" s="28"/>
      <c r="E277" s="28"/>
      <c r="F277" s="28"/>
      <c r="G277" s="33"/>
      <c r="H277" s="33"/>
      <c r="I277" s="33"/>
      <c r="J277" s="33"/>
      <c r="K277" s="33"/>
      <c r="L277" s="34"/>
      <c r="M277" s="34"/>
      <c r="N277" s="34"/>
      <c r="O277" s="33"/>
      <c r="P277" s="33"/>
      <c r="Q277" s="33"/>
      <c r="R277" s="33"/>
    </row>
    <row r="278" spans="2:18" s="31" customFormat="1" x14ac:dyDescent="0.2">
      <c r="B278" s="177"/>
      <c r="C278" s="32"/>
      <c r="D278" s="28"/>
      <c r="E278" s="28"/>
      <c r="F278" s="28"/>
      <c r="G278" s="33"/>
      <c r="H278" s="33"/>
      <c r="I278" s="33"/>
      <c r="J278" s="33"/>
      <c r="K278" s="33"/>
      <c r="L278" s="34"/>
      <c r="M278" s="34"/>
      <c r="N278" s="34"/>
      <c r="O278" s="33"/>
      <c r="P278" s="33"/>
      <c r="Q278" s="33"/>
      <c r="R278" s="33"/>
    </row>
    <row r="279" spans="2:18" s="31" customFormat="1" x14ac:dyDescent="0.2">
      <c r="B279" s="177"/>
      <c r="C279" s="32"/>
      <c r="D279" s="28"/>
      <c r="E279" s="28"/>
      <c r="F279" s="28"/>
      <c r="G279" s="33"/>
      <c r="H279" s="33"/>
      <c r="I279" s="33"/>
      <c r="J279" s="33"/>
      <c r="K279" s="33"/>
      <c r="L279" s="34"/>
      <c r="M279" s="34"/>
      <c r="N279" s="34"/>
      <c r="O279" s="33"/>
      <c r="P279" s="33"/>
      <c r="Q279" s="33"/>
      <c r="R279" s="33"/>
    </row>
    <row r="280" spans="2:18" s="31" customFormat="1" x14ac:dyDescent="0.2">
      <c r="B280" s="177"/>
      <c r="C280" s="32"/>
      <c r="D280" s="28"/>
      <c r="E280" s="28"/>
      <c r="F280" s="28"/>
      <c r="G280" s="33"/>
      <c r="H280" s="33"/>
      <c r="I280" s="33"/>
      <c r="J280" s="33"/>
      <c r="K280" s="33"/>
      <c r="L280" s="34"/>
      <c r="M280" s="34"/>
      <c r="N280" s="34"/>
      <c r="O280" s="33"/>
      <c r="P280" s="33"/>
      <c r="Q280" s="33"/>
      <c r="R280" s="33"/>
    </row>
    <row r="281" spans="2:18" s="31" customFormat="1" x14ac:dyDescent="0.2">
      <c r="B281" s="177"/>
      <c r="C281" s="32"/>
      <c r="D281" s="28"/>
      <c r="E281" s="28"/>
      <c r="F281" s="28"/>
      <c r="G281" s="33"/>
      <c r="H281" s="33"/>
      <c r="I281" s="33"/>
      <c r="J281" s="33"/>
      <c r="K281" s="33"/>
      <c r="L281" s="34"/>
      <c r="M281" s="34"/>
      <c r="N281" s="34"/>
      <c r="O281" s="33"/>
      <c r="P281" s="33"/>
      <c r="Q281" s="33"/>
      <c r="R281" s="33"/>
    </row>
    <row r="282" spans="2:18" s="31" customFormat="1" x14ac:dyDescent="0.2">
      <c r="B282" s="177"/>
      <c r="C282" s="32"/>
      <c r="D282" s="28"/>
      <c r="E282" s="28"/>
      <c r="F282" s="28"/>
      <c r="G282" s="33"/>
      <c r="H282" s="33"/>
      <c r="I282" s="33"/>
      <c r="J282" s="33"/>
      <c r="K282" s="33"/>
      <c r="L282" s="34"/>
      <c r="M282" s="34"/>
      <c r="N282" s="34"/>
      <c r="O282" s="33"/>
      <c r="P282" s="33"/>
      <c r="Q282" s="33"/>
      <c r="R282" s="33"/>
    </row>
    <row r="283" spans="2:18" s="31" customFormat="1" x14ac:dyDescent="0.2">
      <c r="B283" s="177"/>
      <c r="C283" s="32"/>
      <c r="D283" s="28"/>
      <c r="E283" s="28"/>
      <c r="F283" s="28"/>
      <c r="G283" s="33"/>
      <c r="H283" s="33"/>
      <c r="I283" s="33"/>
      <c r="J283" s="33"/>
      <c r="K283" s="33"/>
      <c r="L283" s="34"/>
      <c r="M283" s="34"/>
      <c r="N283" s="34"/>
      <c r="O283" s="33"/>
      <c r="P283" s="33"/>
      <c r="Q283" s="33"/>
      <c r="R283" s="33"/>
    </row>
    <row r="284" spans="2:18" s="31" customFormat="1" x14ac:dyDescent="0.2">
      <c r="B284" s="177"/>
      <c r="C284" s="32"/>
      <c r="D284" s="28"/>
      <c r="E284" s="28"/>
      <c r="F284" s="28"/>
      <c r="G284" s="33"/>
      <c r="H284" s="33"/>
      <c r="I284" s="33"/>
      <c r="J284" s="33"/>
      <c r="K284" s="33"/>
      <c r="L284" s="34"/>
      <c r="M284" s="34"/>
      <c r="N284" s="34"/>
      <c r="O284" s="33"/>
      <c r="P284" s="33"/>
      <c r="Q284" s="33"/>
      <c r="R284" s="33"/>
    </row>
    <row r="285" spans="2:18" s="31" customFormat="1" x14ac:dyDescent="0.2">
      <c r="B285" s="177"/>
      <c r="C285" s="32"/>
      <c r="D285" s="28"/>
      <c r="E285" s="28"/>
      <c r="F285" s="28"/>
      <c r="G285" s="33"/>
      <c r="H285" s="33"/>
      <c r="I285" s="33"/>
      <c r="J285" s="33"/>
      <c r="K285" s="33"/>
      <c r="L285" s="34"/>
      <c r="M285" s="34"/>
      <c r="N285" s="34"/>
      <c r="O285" s="33"/>
      <c r="P285" s="33"/>
      <c r="Q285" s="33"/>
      <c r="R285" s="33"/>
    </row>
    <row r="286" spans="2:18" s="31" customFormat="1" x14ac:dyDescent="0.2">
      <c r="B286" s="177"/>
      <c r="C286" s="32"/>
      <c r="D286" s="28"/>
      <c r="E286" s="28"/>
      <c r="F286" s="28"/>
      <c r="G286" s="33"/>
      <c r="H286" s="33"/>
      <c r="I286" s="33"/>
      <c r="J286" s="33"/>
      <c r="K286" s="33"/>
      <c r="L286" s="34"/>
      <c r="M286" s="34"/>
      <c r="N286" s="34"/>
      <c r="O286" s="33"/>
      <c r="P286" s="33"/>
      <c r="Q286" s="33"/>
      <c r="R286" s="33"/>
    </row>
    <row r="287" spans="2:18" s="31" customFormat="1" x14ac:dyDescent="0.2">
      <c r="B287" s="177"/>
      <c r="C287" s="32"/>
      <c r="D287" s="28"/>
      <c r="E287" s="28"/>
      <c r="F287" s="28"/>
      <c r="G287" s="33"/>
      <c r="H287" s="33"/>
      <c r="I287" s="33"/>
      <c r="J287" s="33"/>
      <c r="K287" s="33"/>
      <c r="L287" s="34"/>
      <c r="M287" s="34"/>
      <c r="N287" s="34"/>
      <c r="O287" s="33"/>
      <c r="P287" s="33"/>
      <c r="Q287" s="33"/>
      <c r="R287" s="33"/>
    </row>
    <row r="288" spans="2:18" s="31" customFormat="1" x14ac:dyDescent="0.2">
      <c r="B288" s="177"/>
      <c r="C288" s="32"/>
      <c r="D288" s="28"/>
      <c r="E288" s="28"/>
      <c r="F288" s="28"/>
      <c r="G288" s="33"/>
      <c r="H288" s="33"/>
      <c r="I288" s="33"/>
      <c r="J288" s="33"/>
      <c r="K288" s="33"/>
      <c r="L288" s="34"/>
      <c r="M288" s="34"/>
      <c r="N288" s="34"/>
      <c r="O288" s="33"/>
      <c r="P288" s="33"/>
      <c r="Q288" s="33"/>
      <c r="R288" s="33"/>
    </row>
    <row r="289" spans="2:18" s="31" customFormat="1" x14ac:dyDescent="0.2">
      <c r="B289" s="177"/>
      <c r="C289" s="32"/>
      <c r="D289" s="28"/>
      <c r="E289" s="28"/>
      <c r="F289" s="28"/>
      <c r="G289" s="33"/>
      <c r="H289" s="33"/>
      <c r="I289" s="33"/>
      <c r="J289" s="33"/>
      <c r="K289" s="33"/>
      <c r="L289" s="34"/>
      <c r="M289" s="34"/>
      <c r="N289" s="34"/>
      <c r="O289" s="33"/>
      <c r="P289" s="33"/>
      <c r="Q289" s="33"/>
      <c r="R289" s="33"/>
    </row>
    <row r="290" spans="2:18" s="31" customFormat="1" x14ac:dyDescent="0.2">
      <c r="B290" s="177"/>
      <c r="C290" s="32"/>
      <c r="D290" s="28"/>
      <c r="E290" s="28"/>
      <c r="F290" s="28"/>
      <c r="G290" s="33"/>
      <c r="H290" s="33"/>
      <c r="I290" s="33"/>
      <c r="J290" s="33"/>
      <c r="K290" s="33"/>
      <c r="L290" s="34"/>
      <c r="M290" s="34"/>
      <c r="N290" s="34"/>
      <c r="O290" s="33"/>
      <c r="P290" s="33"/>
      <c r="Q290" s="33"/>
      <c r="R290" s="33"/>
    </row>
    <row r="291" spans="2:18" s="31" customFormat="1" x14ac:dyDescent="0.2">
      <c r="B291" s="177"/>
      <c r="C291" s="32"/>
      <c r="D291" s="28"/>
      <c r="E291" s="28"/>
      <c r="F291" s="28"/>
      <c r="G291" s="33"/>
      <c r="H291" s="33"/>
      <c r="I291" s="33"/>
      <c r="J291" s="33"/>
      <c r="K291" s="33"/>
      <c r="L291" s="34"/>
      <c r="M291" s="34"/>
      <c r="N291" s="34"/>
      <c r="O291" s="33"/>
      <c r="P291" s="33"/>
      <c r="Q291" s="33"/>
      <c r="R291" s="33"/>
    </row>
    <row r="292" spans="2:18" s="31" customFormat="1" x14ac:dyDescent="0.2">
      <c r="B292" s="177"/>
      <c r="C292" s="32"/>
      <c r="D292" s="28"/>
      <c r="E292" s="28"/>
      <c r="F292" s="28"/>
      <c r="G292" s="33"/>
      <c r="H292" s="33"/>
      <c r="I292" s="33"/>
      <c r="J292" s="33"/>
      <c r="K292" s="33"/>
      <c r="L292" s="34"/>
      <c r="M292" s="34"/>
      <c r="N292" s="34"/>
      <c r="O292" s="33"/>
      <c r="P292" s="33"/>
      <c r="Q292" s="33"/>
      <c r="R292" s="33"/>
    </row>
    <row r="293" spans="2:18" s="31" customFormat="1" x14ac:dyDescent="0.2">
      <c r="B293" s="177"/>
      <c r="C293" s="32"/>
      <c r="D293" s="28"/>
      <c r="E293" s="28"/>
      <c r="F293" s="28"/>
      <c r="G293" s="33"/>
      <c r="H293" s="33"/>
      <c r="I293" s="33"/>
      <c r="J293" s="33"/>
      <c r="K293" s="33"/>
      <c r="L293" s="34"/>
      <c r="M293" s="34"/>
      <c r="N293" s="34"/>
      <c r="O293" s="33"/>
      <c r="P293" s="33"/>
      <c r="Q293" s="33"/>
      <c r="R293" s="33"/>
    </row>
    <row r="294" spans="2:18" s="31" customFormat="1" x14ac:dyDescent="0.2">
      <c r="B294" s="177"/>
      <c r="C294" s="32"/>
      <c r="D294" s="28"/>
      <c r="E294" s="28"/>
      <c r="F294" s="28"/>
      <c r="G294" s="33"/>
      <c r="H294" s="33"/>
      <c r="I294" s="33"/>
      <c r="J294" s="33"/>
      <c r="K294" s="33"/>
      <c r="L294" s="34"/>
      <c r="M294" s="34"/>
      <c r="N294" s="34"/>
      <c r="O294" s="33"/>
      <c r="P294" s="33"/>
      <c r="Q294" s="33"/>
      <c r="R294" s="33"/>
    </row>
    <row r="295" spans="2:18" s="31" customFormat="1" x14ac:dyDescent="0.2">
      <c r="B295" s="177"/>
      <c r="C295" s="32"/>
      <c r="D295" s="28"/>
      <c r="E295" s="28"/>
      <c r="F295" s="28"/>
      <c r="G295" s="33"/>
      <c r="H295" s="33"/>
      <c r="I295" s="33"/>
      <c r="J295" s="33"/>
      <c r="K295" s="33"/>
      <c r="L295" s="34"/>
      <c r="M295" s="34"/>
      <c r="N295" s="34"/>
      <c r="O295" s="33"/>
      <c r="P295" s="33"/>
      <c r="Q295" s="33"/>
      <c r="R295" s="33"/>
    </row>
    <row r="296" spans="2:18" s="31" customFormat="1" x14ac:dyDescent="0.2">
      <c r="B296" s="177"/>
      <c r="C296" s="32"/>
      <c r="D296" s="28"/>
      <c r="E296" s="28"/>
      <c r="F296" s="28"/>
      <c r="G296" s="33"/>
      <c r="H296" s="33"/>
      <c r="I296" s="33"/>
      <c r="J296" s="33"/>
      <c r="K296" s="33"/>
      <c r="L296" s="34"/>
      <c r="M296" s="34"/>
      <c r="N296" s="34"/>
      <c r="O296" s="33"/>
      <c r="P296" s="33"/>
      <c r="Q296" s="33"/>
      <c r="R296" s="33"/>
    </row>
    <row r="297" spans="2:18" s="31" customFormat="1" x14ac:dyDescent="0.2">
      <c r="B297" s="177"/>
      <c r="C297" s="32"/>
      <c r="D297" s="28"/>
      <c r="E297" s="28"/>
      <c r="F297" s="28"/>
      <c r="G297" s="33"/>
      <c r="H297" s="33"/>
      <c r="I297" s="33"/>
      <c r="J297" s="33"/>
      <c r="K297" s="33"/>
      <c r="L297" s="34"/>
      <c r="M297" s="34"/>
      <c r="N297" s="34"/>
      <c r="O297" s="33"/>
      <c r="P297" s="33"/>
      <c r="Q297" s="33"/>
      <c r="R297" s="33"/>
    </row>
    <row r="298" spans="2:18" s="31" customFormat="1" x14ac:dyDescent="0.2">
      <c r="B298" s="177"/>
      <c r="C298" s="32"/>
      <c r="D298" s="28"/>
      <c r="E298" s="28"/>
      <c r="F298" s="28"/>
      <c r="G298" s="33"/>
      <c r="H298" s="33"/>
      <c r="I298" s="33"/>
      <c r="J298" s="33"/>
      <c r="K298" s="33"/>
      <c r="L298" s="34"/>
      <c r="M298" s="34"/>
      <c r="N298" s="34"/>
      <c r="O298" s="33"/>
      <c r="P298" s="33"/>
      <c r="Q298" s="33"/>
      <c r="R298" s="33"/>
    </row>
    <row r="299" spans="2:18" s="31" customFormat="1" x14ac:dyDescent="0.2">
      <c r="B299" s="177"/>
      <c r="C299" s="32"/>
      <c r="D299" s="28"/>
      <c r="E299" s="28"/>
      <c r="F299" s="28"/>
      <c r="G299" s="33"/>
      <c r="H299" s="33"/>
      <c r="I299" s="33"/>
      <c r="J299" s="33"/>
      <c r="K299" s="33"/>
      <c r="L299" s="34"/>
      <c r="M299" s="34"/>
      <c r="N299" s="34"/>
      <c r="O299" s="33"/>
      <c r="P299" s="33"/>
      <c r="Q299" s="33"/>
      <c r="R299" s="33"/>
    </row>
    <row r="300" spans="2:18" s="31" customFormat="1" x14ac:dyDescent="0.2">
      <c r="B300" s="177"/>
      <c r="C300" s="32"/>
      <c r="D300" s="28"/>
      <c r="E300" s="28"/>
      <c r="F300" s="28"/>
      <c r="G300" s="33"/>
      <c r="H300" s="33"/>
      <c r="I300" s="33"/>
      <c r="J300" s="33"/>
      <c r="K300" s="33"/>
      <c r="L300" s="34"/>
      <c r="M300" s="34"/>
      <c r="N300" s="34"/>
      <c r="O300" s="33"/>
      <c r="P300" s="33"/>
      <c r="Q300" s="33"/>
      <c r="R300" s="33"/>
    </row>
    <row r="301" spans="2:18" s="31" customFormat="1" x14ac:dyDescent="0.2">
      <c r="B301" s="177"/>
      <c r="C301" s="32"/>
      <c r="D301" s="28"/>
      <c r="E301" s="28"/>
      <c r="F301" s="28"/>
      <c r="G301" s="33"/>
      <c r="H301" s="33"/>
      <c r="I301" s="33"/>
      <c r="J301" s="33"/>
      <c r="K301" s="33"/>
      <c r="L301" s="34"/>
      <c r="M301" s="34"/>
      <c r="N301" s="34"/>
      <c r="O301" s="33"/>
      <c r="P301" s="33"/>
      <c r="Q301" s="33"/>
      <c r="R301" s="33"/>
    </row>
    <row r="302" spans="2:18" s="31" customFormat="1" x14ac:dyDescent="0.2">
      <c r="B302" s="177"/>
      <c r="C302" s="32"/>
      <c r="D302" s="28"/>
      <c r="E302" s="28"/>
      <c r="F302" s="28"/>
      <c r="G302" s="33"/>
      <c r="H302" s="33"/>
      <c r="I302" s="33"/>
      <c r="J302" s="33"/>
      <c r="K302" s="33"/>
      <c r="L302" s="34"/>
      <c r="M302" s="34"/>
      <c r="N302" s="34"/>
      <c r="O302" s="33"/>
      <c r="P302" s="33"/>
      <c r="Q302" s="33"/>
      <c r="R302" s="33"/>
    </row>
    <row r="303" spans="2:18" s="31" customFormat="1" x14ac:dyDescent="0.2">
      <c r="B303" s="177"/>
      <c r="C303" s="32"/>
      <c r="D303" s="28"/>
      <c r="E303" s="28"/>
      <c r="F303" s="28"/>
      <c r="G303" s="33"/>
      <c r="H303" s="33"/>
      <c r="I303" s="33"/>
      <c r="J303" s="33"/>
      <c r="K303" s="33"/>
      <c r="L303" s="34"/>
      <c r="M303" s="34"/>
      <c r="N303" s="34"/>
      <c r="O303" s="33"/>
      <c r="P303" s="33"/>
      <c r="Q303" s="33"/>
      <c r="R303" s="33"/>
    </row>
    <row r="304" spans="2:18" s="31" customFormat="1" x14ac:dyDescent="0.2">
      <c r="B304" s="177"/>
      <c r="C304" s="32"/>
      <c r="D304" s="28"/>
      <c r="E304" s="28"/>
      <c r="F304" s="28"/>
      <c r="G304" s="33"/>
      <c r="H304" s="33"/>
      <c r="I304" s="33"/>
      <c r="J304" s="33"/>
      <c r="K304" s="33"/>
      <c r="L304" s="34"/>
      <c r="M304" s="34"/>
      <c r="N304" s="34"/>
      <c r="O304" s="33"/>
      <c r="P304" s="33"/>
      <c r="Q304" s="33"/>
      <c r="R304" s="33"/>
    </row>
    <row r="305" spans="2:18" s="31" customFormat="1" x14ac:dyDescent="0.2">
      <c r="B305" s="177"/>
      <c r="C305" s="32"/>
      <c r="D305" s="28"/>
      <c r="E305" s="28"/>
      <c r="F305" s="28"/>
      <c r="G305" s="33"/>
      <c r="H305" s="33"/>
      <c r="I305" s="33"/>
      <c r="J305" s="33"/>
      <c r="K305" s="33"/>
      <c r="L305" s="34"/>
      <c r="M305" s="34"/>
      <c r="N305" s="34"/>
      <c r="O305" s="33"/>
      <c r="P305" s="33"/>
      <c r="Q305" s="33"/>
      <c r="R305" s="33"/>
    </row>
    <row r="306" spans="2:18" s="31" customFormat="1" x14ac:dyDescent="0.2">
      <c r="B306" s="177"/>
      <c r="C306" s="32"/>
      <c r="D306" s="28"/>
      <c r="E306" s="28"/>
      <c r="F306" s="28"/>
      <c r="G306" s="33"/>
      <c r="H306" s="33"/>
      <c r="I306" s="33"/>
      <c r="J306" s="33"/>
      <c r="K306" s="33"/>
      <c r="L306" s="34"/>
      <c r="M306" s="34"/>
      <c r="N306" s="34"/>
      <c r="O306" s="33"/>
      <c r="P306" s="33"/>
      <c r="Q306" s="33"/>
      <c r="R306" s="33"/>
    </row>
    <row r="307" spans="2:18" s="31" customFormat="1" x14ac:dyDescent="0.2">
      <c r="B307" s="177"/>
      <c r="C307" s="32"/>
      <c r="D307" s="28"/>
      <c r="E307" s="28"/>
      <c r="F307" s="28"/>
      <c r="G307" s="33"/>
      <c r="H307" s="33"/>
      <c r="I307" s="33"/>
      <c r="J307" s="33"/>
      <c r="K307" s="33"/>
      <c r="L307" s="34"/>
      <c r="M307" s="34"/>
      <c r="N307" s="34"/>
      <c r="O307" s="33"/>
      <c r="P307" s="33"/>
      <c r="Q307" s="33"/>
      <c r="R307" s="33"/>
    </row>
    <row r="308" spans="2:18" s="31" customFormat="1" x14ac:dyDescent="0.2">
      <c r="B308" s="177"/>
      <c r="C308" s="32"/>
      <c r="D308" s="28"/>
      <c r="E308" s="28"/>
      <c r="F308" s="28"/>
      <c r="G308" s="33"/>
      <c r="H308" s="33"/>
      <c r="I308" s="33"/>
      <c r="J308" s="33"/>
      <c r="K308" s="33"/>
      <c r="L308" s="34"/>
      <c r="M308" s="34"/>
      <c r="N308" s="34"/>
      <c r="O308" s="33"/>
      <c r="P308" s="33"/>
      <c r="Q308" s="33"/>
      <c r="R308" s="33"/>
    </row>
    <row r="309" spans="2:18" s="31" customFormat="1" x14ac:dyDescent="0.2">
      <c r="B309" s="177"/>
      <c r="C309" s="32"/>
      <c r="D309" s="28"/>
      <c r="E309" s="28"/>
      <c r="F309" s="28"/>
      <c r="G309" s="33"/>
      <c r="H309" s="33"/>
      <c r="I309" s="33"/>
      <c r="J309" s="33"/>
      <c r="K309" s="33"/>
      <c r="L309" s="34"/>
      <c r="M309" s="34"/>
      <c r="N309" s="34"/>
      <c r="O309" s="33"/>
      <c r="P309" s="33"/>
      <c r="Q309" s="33"/>
      <c r="R309" s="33"/>
    </row>
    <row r="310" spans="2:18" s="31" customFormat="1" x14ac:dyDescent="0.2">
      <c r="B310" s="177"/>
      <c r="C310" s="32"/>
      <c r="D310" s="28"/>
      <c r="E310" s="28"/>
      <c r="F310" s="28"/>
      <c r="G310" s="33"/>
      <c r="H310" s="33"/>
      <c r="I310" s="33"/>
      <c r="J310" s="33"/>
      <c r="K310" s="33"/>
      <c r="L310" s="34"/>
      <c r="M310" s="34"/>
      <c r="N310" s="34"/>
      <c r="O310" s="33"/>
      <c r="P310" s="33"/>
      <c r="Q310" s="33"/>
      <c r="R310" s="33"/>
    </row>
    <row r="311" spans="2:18" s="31" customFormat="1" x14ac:dyDescent="0.2">
      <c r="B311" s="177"/>
      <c r="C311" s="32"/>
      <c r="D311" s="28"/>
      <c r="E311" s="28"/>
      <c r="F311" s="28"/>
      <c r="G311" s="33"/>
      <c r="H311" s="33"/>
      <c r="I311" s="33"/>
      <c r="J311" s="33"/>
      <c r="K311" s="33"/>
      <c r="L311" s="34"/>
      <c r="M311" s="34"/>
      <c r="N311" s="34"/>
      <c r="O311" s="33"/>
      <c r="P311" s="33"/>
      <c r="Q311" s="33"/>
      <c r="R311" s="33"/>
    </row>
    <row r="312" spans="2:18" s="31" customFormat="1" x14ac:dyDescent="0.2">
      <c r="B312" s="177"/>
      <c r="C312" s="32"/>
      <c r="D312" s="28"/>
      <c r="E312" s="28"/>
      <c r="F312" s="28"/>
      <c r="G312" s="33"/>
      <c r="H312" s="33"/>
      <c r="I312" s="33"/>
      <c r="J312" s="33"/>
      <c r="K312" s="33"/>
      <c r="L312" s="34"/>
      <c r="M312" s="34"/>
      <c r="N312" s="34"/>
      <c r="O312" s="33"/>
      <c r="P312" s="33"/>
      <c r="Q312" s="33"/>
      <c r="R312" s="33"/>
    </row>
    <row r="313" spans="2:18" s="31" customFormat="1" x14ac:dyDescent="0.2">
      <c r="B313" s="177"/>
      <c r="C313" s="32"/>
      <c r="D313" s="28"/>
      <c r="E313" s="28"/>
      <c r="F313" s="28"/>
      <c r="G313" s="33"/>
      <c r="H313" s="33"/>
      <c r="I313" s="33"/>
      <c r="J313" s="33"/>
      <c r="K313" s="33"/>
      <c r="L313" s="34"/>
      <c r="M313" s="34"/>
      <c r="N313" s="34"/>
      <c r="O313" s="33"/>
      <c r="P313" s="33"/>
      <c r="Q313" s="33"/>
      <c r="R313" s="33"/>
    </row>
    <row r="314" spans="2:18" s="31" customFormat="1" x14ac:dyDescent="0.2">
      <c r="B314" s="177"/>
      <c r="C314" s="32"/>
      <c r="D314" s="28"/>
      <c r="E314" s="28"/>
      <c r="F314" s="28"/>
      <c r="G314" s="33"/>
      <c r="H314" s="33"/>
      <c r="I314" s="33"/>
      <c r="J314" s="33"/>
      <c r="K314" s="33"/>
      <c r="L314" s="34"/>
      <c r="M314" s="34"/>
      <c r="N314" s="34"/>
      <c r="O314" s="33"/>
      <c r="P314" s="33"/>
      <c r="Q314" s="33"/>
      <c r="R314" s="33"/>
    </row>
    <row r="315" spans="2:18" s="31" customFormat="1" x14ac:dyDescent="0.2">
      <c r="B315" s="177"/>
      <c r="C315" s="32"/>
      <c r="D315" s="28"/>
      <c r="E315" s="28"/>
      <c r="F315" s="28"/>
      <c r="G315" s="33"/>
      <c r="H315" s="33"/>
      <c r="I315" s="33"/>
      <c r="J315" s="33"/>
      <c r="K315" s="33"/>
      <c r="L315" s="34"/>
      <c r="M315" s="34"/>
      <c r="N315" s="34"/>
      <c r="O315" s="33"/>
      <c r="P315" s="33"/>
      <c r="Q315" s="33"/>
      <c r="R315" s="33"/>
    </row>
    <row r="316" spans="2:18" s="31" customFormat="1" x14ac:dyDescent="0.2">
      <c r="B316" s="177"/>
      <c r="C316" s="32"/>
      <c r="D316" s="28"/>
      <c r="E316" s="28"/>
      <c r="F316" s="28"/>
      <c r="G316" s="33"/>
      <c r="H316" s="33"/>
      <c r="I316" s="33"/>
      <c r="J316" s="33"/>
      <c r="K316" s="33"/>
      <c r="L316" s="34"/>
      <c r="M316" s="34"/>
      <c r="N316" s="34"/>
      <c r="O316" s="33"/>
      <c r="P316" s="33"/>
      <c r="Q316" s="33"/>
      <c r="R316" s="33"/>
    </row>
    <row r="317" spans="2:18" s="31" customFormat="1" x14ac:dyDescent="0.2">
      <c r="B317" s="177"/>
      <c r="C317" s="32"/>
      <c r="D317" s="28"/>
      <c r="E317" s="28"/>
      <c r="F317" s="28"/>
      <c r="G317" s="33"/>
      <c r="H317" s="33"/>
      <c r="I317" s="33"/>
      <c r="J317" s="33"/>
      <c r="K317" s="33"/>
      <c r="L317" s="34"/>
      <c r="M317" s="34"/>
      <c r="N317" s="34"/>
      <c r="O317" s="33"/>
      <c r="P317" s="33"/>
      <c r="Q317" s="33"/>
      <c r="R317" s="33"/>
    </row>
    <row r="318" spans="2:18" s="31" customFormat="1" x14ac:dyDescent="0.2">
      <c r="B318" s="177"/>
      <c r="C318" s="32"/>
      <c r="D318" s="28"/>
      <c r="E318" s="28"/>
      <c r="F318" s="28"/>
      <c r="G318" s="33"/>
      <c r="H318" s="33"/>
      <c r="I318" s="33"/>
      <c r="J318" s="33"/>
      <c r="K318" s="33"/>
      <c r="L318" s="34"/>
      <c r="M318" s="34"/>
      <c r="N318" s="34"/>
      <c r="O318" s="33"/>
      <c r="P318" s="33"/>
      <c r="Q318" s="33"/>
      <c r="R318" s="33"/>
    </row>
    <row r="319" spans="2:18" s="31" customFormat="1" x14ac:dyDescent="0.2">
      <c r="B319" s="177"/>
      <c r="C319" s="32"/>
      <c r="D319" s="28"/>
      <c r="E319" s="28"/>
      <c r="F319" s="28"/>
      <c r="G319" s="33"/>
      <c r="H319" s="33"/>
      <c r="I319" s="33"/>
      <c r="J319" s="33"/>
      <c r="K319" s="33"/>
      <c r="L319" s="34"/>
      <c r="M319" s="34"/>
      <c r="N319" s="34"/>
      <c r="O319" s="33"/>
      <c r="P319" s="33"/>
      <c r="Q319" s="33"/>
      <c r="R319" s="33"/>
    </row>
    <row r="320" spans="2:18" s="31" customFormat="1" x14ac:dyDescent="0.2">
      <c r="B320" s="177"/>
      <c r="C320" s="32"/>
      <c r="D320" s="28"/>
      <c r="E320" s="28"/>
      <c r="F320" s="28"/>
      <c r="G320" s="33"/>
      <c r="H320" s="33"/>
      <c r="I320" s="33"/>
      <c r="J320" s="33"/>
      <c r="K320" s="33"/>
      <c r="L320" s="34"/>
      <c r="M320" s="34"/>
      <c r="N320" s="34"/>
      <c r="O320" s="33"/>
      <c r="P320" s="33"/>
      <c r="Q320" s="33"/>
      <c r="R320" s="33"/>
    </row>
    <row r="321" spans="2:18" s="31" customFormat="1" x14ac:dyDescent="0.2">
      <c r="B321" s="177"/>
      <c r="C321" s="32"/>
      <c r="D321" s="28"/>
      <c r="E321" s="28"/>
      <c r="F321" s="28"/>
      <c r="G321" s="33"/>
      <c r="H321" s="33"/>
      <c r="I321" s="33"/>
      <c r="J321" s="33"/>
      <c r="K321" s="33"/>
      <c r="L321" s="34"/>
      <c r="M321" s="34"/>
      <c r="N321" s="34"/>
      <c r="O321" s="33"/>
      <c r="P321" s="33"/>
      <c r="Q321" s="33"/>
      <c r="R321" s="33"/>
    </row>
    <row r="322" spans="2:18" s="31" customFormat="1" x14ac:dyDescent="0.2">
      <c r="B322" s="177"/>
      <c r="C322" s="32"/>
      <c r="D322" s="28"/>
      <c r="E322" s="28"/>
      <c r="F322" s="28"/>
      <c r="G322" s="33"/>
      <c r="H322" s="33"/>
      <c r="I322" s="33"/>
      <c r="J322" s="33"/>
      <c r="K322" s="33"/>
      <c r="L322" s="34"/>
      <c r="M322" s="34"/>
      <c r="N322" s="34"/>
      <c r="O322" s="33"/>
      <c r="P322" s="33"/>
      <c r="Q322" s="33"/>
      <c r="R322" s="33"/>
    </row>
    <row r="323" spans="2:18" s="31" customFormat="1" x14ac:dyDescent="0.2">
      <c r="B323" s="177"/>
      <c r="C323" s="32"/>
      <c r="D323" s="28"/>
      <c r="E323" s="28"/>
      <c r="F323" s="28"/>
      <c r="G323" s="33"/>
      <c r="H323" s="33"/>
      <c r="I323" s="33"/>
      <c r="J323" s="33"/>
      <c r="K323" s="33"/>
      <c r="L323" s="34"/>
      <c r="M323" s="34"/>
      <c r="N323" s="34"/>
      <c r="O323" s="33"/>
      <c r="P323" s="33"/>
      <c r="Q323" s="33"/>
      <c r="R323" s="33"/>
    </row>
    <row r="324" spans="2:18" s="31" customFormat="1" x14ac:dyDescent="0.2">
      <c r="B324" s="177"/>
      <c r="C324" s="32"/>
      <c r="D324" s="28"/>
      <c r="E324" s="28"/>
      <c r="F324" s="28"/>
      <c r="G324" s="33"/>
      <c r="H324" s="33"/>
      <c r="I324" s="33"/>
      <c r="J324" s="33"/>
      <c r="K324" s="33"/>
      <c r="L324" s="34"/>
      <c r="M324" s="34"/>
      <c r="N324" s="34"/>
      <c r="O324" s="33"/>
      <c r="P324" s="33"/>
      <c r="Q324" s="33"/>
      <c r="R324" s="33"/>
    </row>
    <row r="325" spans="2:18" s="31" customFormat="1" x14ac:dyDescent="0.2">
      <c r="B325" s="177"/>
      <c r="C325" s="32"/>
      <c r="D325" s="28"/>
      <c r="E325" s="28"/>
      <c r="F325" s="28"/>
      <c r="G325" s="33"/>
      <c r="H325" s="33"/>
      <c r="I325" s="33"/>
      <c r="J325" s="33"/>
      <c r="K325" s="33"/>
      <c r="L325" s="34"/>
      <c r="M325" s="34"/>
      <c r="N325" s="34"/>
      <c r="O325" s="33"/>
      <c r="P325" s="33"/>
      <c r="Q325" s="33"/>
      <c r="R325" s="33"/>
    </row>
    <row r="326" spans="2:18" s="31" customFormat="1" x14ac:dyDescent="0.2">
      <c r="B326" s="177"/>
      <c r="C326" s="32"/>
      <c r="D326" s="28"/>
      <c r="E326" s="28"/>
      <c r="F326" s="28"/>
      <c r="G326" s="33"/>
      <c r="H326" s="33"/>
      <c r="I326" s="33"/>
      <c r="J326" s="33"/>
      <c r="K326" s="33"/>
      <c r="L326" s="34"/>
      <c r="M326" s="34"/>
      <c r="N326" s="34"/>
      <c r="O326" s="33"/>
      <c r="P326" s="33"/>
      <c r="Q326" s="33"/>
      <c r="R326" s="33"/>
    </row>
    <row r="327" spans="2:18" s="31" customFormat="1" x14ac:dyDescent="0.2">
      <c r="B327" s="177"/>
      <c r="C327" s="32"/>
      <c r="D327" s="28"/>
      <c r="E327" s="28"/>
      <c r="F327" s="28"/>
      <c r="G327" s="33"/>
      <c r="H327" s="33"/>
      <c r="I327" s="33"/>
      <c r="J327" s="33"/>
      <c r="K327" s="33"/>
      <c r="L327" s="34"/>
      <c r="M327" s="34"/>
      <c r="N327" s="34"/>
      <c r="O327" s="33"/>
      <c r="P327" s="33"/>
      <c r="Q327" s="33"/>
      <c r="R327" s="33"/>
    </row>
    <row r="328" spans="2:18" s="31" customFormat="1" x14ac:dyDescent="0.2">
      <c r="B328" s="177"/>
      <c r="C328" s="32"/>
      <c r="D328" s="28"/>
      <c r="E328" s="28"/>
      <c r="F328" s="28"/>
      <c r="G328" s="33"/>
      <c r="H328" s="33"/>
      <c r="I328" s="33"/>
      <c r="J328" s="33"/>
      <c r="K328" s="33"/>
      <c r="L328" s="34"/>
      <c r="M328" s="34"/>
      <c r="N328" s="34"/>
      <c r="O328" s="33"/>
      <c r="P328" s="33"/>
      <c r="Q328" s="33"/>
      <c r="R328" s="33"/>
    </row>
    <row r="329" spans="2:18" s="31" customFormat="1" x14ac:dyDescent="0.2">
      <c r="B329" s="177"/>
      <c r="C329" s="32"/>
      <c r="D329" s="28"/>
      <c r="E329" s="28"/>
      <c r="F329" s="28"/>
      <c r="G329" s="33"/>
      <c r="H329" s="33"/>
      <c r="I329" s="33"/>
      <c r="J329" s="33"/>
      <c r="K329" s="33"/>
      <c r="L329" s="34"/>
      <c r="M329" s="34"/>
      <c r="N329" s="34"/>
      <c r="O329" s="33"/>
      <c r="P329" s="33"/>
      <c r="Q329" s="33"/>
      <c r="R329" s="33"/>
    </row>
    <row r="330" spans="2:18" s="31" customFormat="1" x14ac:dyDescent="0.2">
      <c r="B330" s="177"/>
      <c r="C330" s="32"/>
      <c r="D330" s="28"/>
      <c r="E330" s="28"/>
      <c r="F330" s="28"/>
      <c r="G330" s="33"/>
      <c r="H330" s="33"/>
      <c r="I330" s="33"/>
      <c r="J330" s="33"/>
      <c r="K330" s="33"/>
      <c r="L330" s="34"/>
      <c r="M330" s="34"/>
      <c r="N330" s="34"/>
      <c r="O330" s="33"/>
      <c r="P330" s="33"/>
      <c r="Q330" s="33"/>
      <c r="R330" s="33"/>
    </row>
    <row r="331" spans="2:18" s="31" customFormat="1" x14ac:dyDescent="0.2">
      <c r="B331" s="177"/>
      <c r="C331" s="32"/>
      <c r="D331" s="28"/>
      <c r="E331" s="28"/>
      <c r="F331" s="28"/>
      <c r="G331" s="33"/>
      <c r="H331" s="33"/>
      <c r="I331" s="33"/>
      <c r="J331" s="33"/>
      <c r="K331" s="33"/>
      <c r="L331" s="34"/>
      <c r="M331" s="34"/>
      <c r="N331" s="34"/>
      <c r="O331" s="33"/>
      <c r="P331" s="33"/>
      <c r="Q331" s="33"/>
      <c r="R331" s="33"/>
    </row>
    <row r="332" spans="2:18" s="31" customFormat="1" x14ac:dyDescent="0.2">
      <c r="B332" s="177"/>
      <c r="C332" s="32"/>
      <c r="D332" s="28"/>
      <c r="E332" s="28"/>
      <c r="F332" s="28"/>
      <c r="G332" s="33"/>
      <c r="H332" s="33"/>
      <c r="I332" s="33"/>
      <c r="J332" s="33"/>
      <c r="K332" s="33"/>
      <c r="L332" s="34"/>
      <c r="M332" s="34"/>
      <c r="N332" s="34"/>
      <c r="O332" s="33"/>
      <c r="P332" s="33"/>
      <c r="Q332" s="33"/>
      <c r="R332" s="33"/>
    </row>
    <row r="333" spans="2:18" s="31" customFormat="1" x14ac:dyDescent="0.2">
      <c r="B333" s="177"/>
      <c r="C333" s="32"/>
      <c r="D333" s="28"/>
      <c r="E333" s="28"/>
      <c r="F333" s="28"/>
      <c r="G333" s="33"/>
      <c r="H333" s="33"/>
      <c r="I333" s="33"/>
      <c r="J333" s="33"/>
      <c r="K333" s="33"/>
      <c r="L333" s="34"/>
      <c r="M333" s="34"/>
      <c r="N333" s="34"/>
      <c r="O333" s="33"/>
      <c r="P333" s="33"/>
      <c r="Q333" s="33"/>
      <c r="R333" s="33"/>
    </row>
    <row r="334" spans="2:18" s="31" customFormat="1" x14ac:dyDescent="0.2">
      <c r="B334" s="177"/>
      <c r="C334" s="32"/>
      <c r="D334" s="28"/>
      <c r="E334" s="28"/>
      <c r="F334" s="28"/>
      <c r="G334" s="33"/>
      <c r="H334" s="33"/>
      <c r="I334" s="33"/>
      <c r="J334" s="33"/>
      <c r="K334" s="33"/>
      <c r="L334" s="34"/>
      <c r="M334" s="34"/>
      <c r="N334" s="34"/>
      <c r="O334" s="33"/>
      <c r="P334" s="33"/>
      <c r="Q334" s="33"/>
      <c r="R334" s="33"/>
    </row>
    <row r="335" spans="2:18" s="31" customFormat="1" x14ac:dyDescent="0.2">
      <c r="B335" s="177"/>
      <c r="C335" s="32"/>
      <c r="D335" s="28"/>
      <c r="E335" s="28"/>
      <c r="F335" s="28"/>
      <c r="G335" s="33"/>
      <c r="H335" s="33"/>
      <c r="I335" s="33"/>
      <c r="J335" s="33"/>
      <c r="K335" s="33"/>
      <c r="L335" s="34"/>
      <c r="M335" s="34"/>
      <c r="N335" s="34"/>
      <c r="O335" s="33"/>
      <c r="P335" s="33"/>
      <c r="Q335" s="33"/>
      <c r="R335" s="33"/>
    </row>
    <row r="336" spans="2:18" s="31" customFormat="1" x14ac:dyDescent="0.2">
      <c r="B336" s="177"/>
      <c r="C336" s="32"/>
      <c r="D336" s="28"/>
      <c r="E336" s="28"/>
      <c r="F336" s="28"/>
      <c r="G336" s="33"/>
      <c r="H336" s="33"/>
      <c r="I336" s="33"/>
      <c r="J336" s="33"/>
      <c r="K336" s="33"/>
      <c r="L336" s="34"/>
      <c r="M336" s="34"/>
      <c r="N336" s="34"/>
      <c r="O336" s="33"/>
      <c r="P336" s="33"/>
      <c r="Q336" s="33"/>
      <c r="R336" s="33"/>
    </row>
    <row r="337" spans="2:18" s="31" customFormat="1" x14ac:dyDescent="0.2">
      <c r="B337" s="177"/>
      <c r="C337" s="32"/>
      <c r="D337" s="28"/>
      <c r="E337" s="28"/>
      <c r="F337" s="28"/>
      <c r="G337" s="33"/>
      <c r="H337" s="33"/>
      <c r="I337" s="33"/>
      <c r="J337" s="33"/>
      <c r="K337" s="33"/>
      <c r="L337" s="34"/>
      <c r="M337" s="34"/>
      <c r="N337" s="34"/>
      <c r="O337" s="33"/>
      <c r="P337" s="33"/>
      <c r="Q337" s="33"/>
      <c r="R337" s="33"/>
    </row>
    <row r="338" spans="2:18" s="31" customFormat="1" x14ac:dyDescent="0.2">
      <c r="B338" s="177"/>
      <c r="C338" s="32"/>
      <c r="D338" s="28"/>
      <c r="E338" s="28"/>
      <c r="F338" s="28"/>
      <c r="G338" s="33"/>
      <c r="H338" s="33"/>
      <c r="I338" s="33"/>
      <c r="J338" s="33"/>
      <c r="K338" s="33"/>
      <c r="L338" s="34"/>
      <c r="M338" s="34"/>
      <c r="N338" s="34"/>
      <c r="O338" s="33"/>
      <c r="P338" s="33"/>
      <c r="Q338" s="33"/>
      <c r="R338" s="33"/>
    </row>
    <row r="339" spans="2:18" s="31" customFormat="1" x14ac:dyDescent="0.2">
      <c r="B339" s="177"/>
      <c r="C339" s="32"/>
      <c r="D339" s="28"/>
      <c r="E339" s="28"/>
      <c r="F339" s="28"/>
      <c r="G339" s="33"/>
      <c r="H339" s="33"/>
      <c r="I339" s="33"/>
      <c r="J339" s="33"/>
      <c r="K339" s="33"/>
      <c r="L339" s="34"/>
      <c r="M339" s="34"/>
      <c r="N339" s="34"/>
      <c r="O339" s="33"/>
      <c r="P339" s="33"/>
      <c r="Q339" s="33"/>
      <c r="R339" s="33"/>
    </row>
    <row r="340" spans="2:18" s="31" customFormat="1" x14ac:dyDescent="0.2">
      <c r="B340" s="177"/>
      <c r="C340" s="32"/>
      <c r="D340" s="28"/>
      <c r="E340" s="28"/>
      <c r="F340" s="28"/>
      <c r="G340" s="33"/>
      <c r="H340" s="33"/>
      <c r="I340" s="33"/>
      <c r="J340" s="33"/>
      <c r="K340" s="33"/>
      <c r="L340" s="34"/>
      <c r="M340" s="34"/>
      <c r="N340" s="34"/>
      <c r="O340" s="33"/>
      <c r="P340" s="33"/>
      <c r="Q340" s="33"/>
      <c r="R340" s="33"/>
    </row>
    <row r="341" spans="2:18" s="31" customFormat="1" x14ac:dyDescent="0.2">
      <c r="B341" s="177"/>
      <c r="C341" s="32"/>
      <c r="D341" s="28"/>
      <c r="E341" s="28"/>
      <c r="F341" s="28"/>
      <c r="G341" s="33"/>
      <c r="H341" s="33"/>
      <c r="I341" s="33"/>
      <c r="J341" s="33"/>
      <c r="K341" s="33"/>
      <c r="L341" s="34"/>
      <c r="M341" s="34"/>
      <c r="N341" s="34"/>
      <c r="O341" s="33"/>
      <c r="P341" s="33"/>
      <c r="Q341" s="33"/>
      <c r="R341" s="33"/>
    </row>
    <row r="342" spans="2:18" s="31" customFormat="1" x14ac:dyDescent="0.2">
      <c r="B342" s="177"/>
      <c r="C342" s="32"/>
      <c r="D342" s="28"/>
      <c r="E342" s="28"/>
      <c r="F342" s="28"/>
      <c r="G342" s="33"/>
      <c r="H342" s="33"/>
      <c r="I342" s="33"/>
      <c r="J342" s="33"/>
      <c r="K342" s="33"/>
      <c r="L342" s="34"/>
      <c r="M342" s="34"/>
      <c r="N342" s="34"/>
      <c r="O342" s="33"/>
      <c r="P342" s="33"/>
      <c r="Q342" s="33"/>
      <c r="R342" s="33"/>
    </row>
    <row r="343" spans="2:18" s="31" customFormat="1" x14ac:dyDescent="0.2">
      <c r="B343" s="177"/>
      <c r="C343" s="32"/>
      <c r="D343" s="28"/>
      <c r="E343" s="28"/>
      <c r="F343" s="28"/>
      <c r="G343" s="33"/>
      <c r="H343" s="33"/>
      <c r="I343" s="33"/>
      <c r="J343" s="33"/>
      <c r="K343" s="33"/>
      <c r="L343" s="34"/>
      <c r="M343" s="34"/>
      <c r="N343" s="34"/>
      <c r="O343" s="33"/>
      <c r="P343" s="33"/>
      <c r="Q343" s="33"/>
      <c r="R343" s="33"/>
    </row>
    <row r="344" spans="2:18" s="31" customFormat="1" x14ac:dyDescent="0.2">
      <c r="B344" s="177"/>
      <c r="C344" s="32"/>
      <c r="D344" s="28"/>
      <c r="E344" s="28"/>
      <c r="F344" s="28"/>
      <c r="G344" s="33"/>
      <c r="H344" s="33"/>
      <c r="I344" s="33"/>
      <c r="J344" s="33"/>
      <c r="K344" s="33"/>
      <c r="L344" s="34"/>
      <c r="M344" s="34"/>
      <c r="N344" s="34"/>
      <c r="O344" s="33"/>
      <c r="P344" s="33"/>
      <c r="Q344" s="33"/>
      <c r="R344" s="33"/>
    </row>
    <row r="345" spans="2:18" s="31" customFormat="1" x14ac:dyDescent="0.2">
      <c r="B345" s="177"/>
      <c r="C345" s="32"/>
      <c r="D345" s="28"/>
      <c r="E345" s="28"/>
      <c r="F345" s="28"/>
      <c r="G345" s="33"/>
      <c r="H345" s="33"/>
      <c r="I345" s="33"/>
      <c r="J345" s="33"/>
      <c r="K345" s="33"/>
      <c r="L345" s="34"/>
      <c r="M345" s="34"/>
      <c r="N345" s="34"/>
      <c r="O345" s="33"/>
      <c r="P345" s="33"/>
      <c r="Q345" s="33"/>
      <c r="R345" s="33"/>
    </row>
    <row r="346" spans="2:18" s="31" customFormat="1" x14ac:dyDescent="0.2">
      <c r="B346" s="177"/>
      <c r="C346" s="32"/>
      <c r="D346" s="28"/>
      <c r="E346" s="28"/>
      <c r="F346" s="28"/>
      <c r="G346" s="33"/>
      <c r="H346" s="33"/>
      <c r="I346" s="33"/>
      <c r="J346" s="33"/>
      <c r="K346" s="33"/>
      <c r="L346" s="34"/>
      <c r="M346" s="34"/>
      <c r="N346" s="34"/>
      <c r="O346" s="33"/>
      <c r="P346" s="33"/>
      <c r="Q346" s="33"/>
      <c r="R346" s="33"/>
    </row>
    <row r="347" spans="2:18" s="31" customFormat="1" x14ac:dyDescent="0.2">
      <c r="B347" s="177"/>
      <c r="C347" s="32"/>
      <c r="D347" s="28"/>
      <c r="E347" s="28"/>
      <c r="F347" s="28"/>
      <c r="G347" s="33"/>
      <c r="H347" s="33"/>
      <c r="I347" s="33"/>
      <c r="J347" s="33"/>
      <c r="K347" s="33"/>
      <c r="L347" s="34"/>
      <c r="M347" s="34"/>
      <c r="N347" s="34"/>
      <c r="O347" s="33"/>
      <c r="P347" s="33"/>
      <c r="Q347" s="33"/>
      <c r="R347" s="33"/>
    </row>
    <row r="348" spans="2:18" s="31" customFormat="1" x14ac:dyDescent="0.2">
      <c r="B348" s="177"/>
      <c r="C348" s="32"/>
      <c r="D348" s="28"/>
      <c r="E348" s="28"/>
      <c r="F348" s="28"/>
      <c r="G348" s="33"/>
      <c r="H348" s="33"/>
      <c r="I348" s="33"/>
      <c r="J348" s="33"/>
      <c r="K348" s="33"/>
      <c r="L348" s="34"/>
      <c r="M348" s="34"/>
      <c r="N348" s="34"/>
      <c r="O348" s="33"/>
      <c r="P348" s="33"/>
      <c r="Q348" s="33"/>
      <c r="R348" s="33"/>
    </row>
    <row r="349" spans="2:18" s="31" customFormat="1" x14ac:dyDescent="0.2">
      <c r="B349" s="177"/>
      <c r="C349" s="32"/>
      <c r="D349" s="28"/>
      <c r="E349" s="28"/>
      <c r="F349" s="28"/>
      <c r="G349" s="33"/>
      <c r="H349" s="33"/>
      <c r="I349" s="33"/>
      <c r="J349" s="33"/>
      <c r="K349" s="33"/>
      <c r="L349" s="34"/>
      <c r="M349" s="34"/>
      <c r="N349" s="34"/>
      <c r="O349" s="33"/>
      <c r="P349" s="33"/>
      <c r="Q349" s="33"/>
      <c r="R349" s="33"/>
    </row>
    <row r="350" spans="2:18" s="31" customFormat="1" x14ac:dyDescent="0.2">
      <c r="B350" s="177"/>
      <c r="C350" s="32"/>
      <c r="D350" s="28"/>
      <c r="E350" s="28"/>
      <c r="F350" s="28"/>
      <c r="G350" s="33"/>
      <c r="H350" s="33"/>
      <c r="I350" s="33"/>
      <c r="J350" s="33"/>
      <c r="K350" s="33"/>
      <c r="L350" s="34"/>
      <c r="M350" s="34"/>
      <c r="N350" s="34"/>
      <c r="O350" s="33"/>
      <c r="P350" s="33"/>
      <c r="Q350" s="33"/>
      <c r="R350" s="33"/>
    </row>
    <row r="351" spans="2:18" s="31" customFormat="1" x14ac:dyDescent="0.2">
      <c r="B351" s="177"/>
      <c r="C351" s="32"/>
      <c r="D351" s="28"/>
      <c r="E351" s="28"/>
      <c r="F351" s="28"/>
      <c r="G351" s="33"/>
      <c r="H351" s="33"/>
      <c r="I351" s="33"/>
      <c r="J351" s="33"/>
      <c r="K351" s="33"/>
      <c r="L351" s="34"/>
      <c r="M351" s="34"/>
      <c r="N351" s="34"/>
      <c r="O351" s="33"/>
      <c r="P351" s="33"/>
      <c r="Q351" s="33"/>
      <c r="R351" s="33"/>
    </row>
    <row r="352" spans="2:18" s="31" customFormat="1" x14ac:dyDescent="0.2">
      <c r="B352" s="177"/>
      <c r="C352" s="32"/>
      <c r="D352" s="28"/>
      <c r="E352" s="28"/>
      <c r="F352" s="28"/>
      <c r="G352" s="33"/>
      <c r="H352" s="33"/>
      <c r="I352" s="33"/>
      <c r="J352" s="33"/>
      <c r="K352" s="33"/>
      <c r="L352" s="34"/>
      <c r="M352" s="34"/>
      <c r="N352" s="34"/>
      <c r="O352" s="33"/>
      <c r="P352" s="33"/>
      <c r="Q352" s="33"/>
      <c r="R352" s="33"/>
    </row>
    <row r="353" spans="2:18" s="31" customFormat="1" x14ac:dyDescent="0.2">
      <c r="B353" s="177"/>
      <c r="C353" s="32"/>
      <c r="D353" s="28"/>
      <c r="E353" s="28"/>
      <c r="F353" s="28"/>
      <c r="G353" s="33"/>
      <c r="H353" s="33"/>
      <c r="I353" s="33"/>
      <c r="J353" s="33"/>
      <c r="K353" s="33"/>
      <c r="L353" s="34"/>
      <c r="M353" s="34"/>
      <c r="N353" s="34"/>
      <c r="O353" s="33"/>
      <c r="P353" s="33"/>
      <c r="Q353" s="33"/>
      <c r="R353" s="33"/>
    </row>
    <row r="354" spans="2:18" s="31" customFormat="1" x14ac:dyDescent="0.2">
      <c r="B354" s="177"/>
      <c r="C354" s="32"/>
      <c r="D354" s="28"/>
      <c r="E354" s="28"/>
      <c r="F354" s="28"/>
      <c r="G354" s="33"/>
      <c r="H354" s="33"/>
      <c r="I354" s="33"/>
      <c r="J354" s="33"/>
      <c r="K354" s="33"/>
      <c r="L354" s="34"/>
      <c r="M354" s="34"/>
      <c r="N354" s="34"/>
      <c r="O354" s="33"/>
      <c r="P354" s="33"/>
      <c r="Q354" s="33"/>
      <c r="R354" s="33"/>
    </row>
    <row r="355" spans="2:18" s="31" customFormat="1" x14ac:dyDescent="0.2">
      <c r="B355" s="177"/>
      <c r="C355" s="32"/>
      <c r="D355" s="28"/>
      <c r="E355" s="28"/>
      <c r="F355" s="28"/>
      <c r="G355" s="33"/>
      <c r="H355" s="33"/>
      <c r="I355" s="33"/>
      <c r="J355" s="33"/>
      <c r="K355" s="33"/>
      <c r="L355" s="34"/>
      <c r="M355" s="34"/>
      <c r="N355" s="34"/>
      <c r="O355" s="33"/>
      <c r="P355" s="33"/>
      <c r="Q355" s="33"/>
      <c r="R355" s="33"/>
    </row>
    <row r="356" spans="2:18" s="31" customFormat="1" x14ac:dyDescent="0.2">
      <c r="B356" s="177"/>
      <c r="C356" s="32"/>
      <c r="D356" s="28"/>
      <c r="E356" s="28"/>
      <c r="F356" s="28"/>
      <c r="G356" s="33"/>
      <c r="H356" s="33"/>
      <c r="I356" s="33"/>
      <c r="J356" s="33"/>
      <c r="K356" s="33"/>
      <c r="L356" s="34"/>
      <c r="M356" s="34"/>
      <c r="N356" s="34"/>
      <c r="O356" s="33"/>
      <c r="P356" s="33"/>
      <c r="Q356" s="33"/>
      <c r="R356" s="33"/>
    </row>
    <row r="357" spans="2:18" s="31" customFormat="1" x14ac:dyDescent="0.2">
      <c r="B357" s="177"/>
      <c r="C357" s="32"/>
      <c r="D357" s="28"/>
      <c r="E357" s="28"/>
      <c r="F357" s="28"/>
      <c r="G357" s="33"/>
      <c r="H357" s="33"/>
      <c r="I357" s="33"/>
      <c r="J357" s="33"/>
      <c r="K357" s="33"/>
      <c r="L357" s="34"/>
      <c r="M357" s="34"/>
      <c r="N357" s="34"/>
      <c r="O357" s="33"/>
      <c r="P357" s="33"/>
      <c r="Q357" s="33"/>
      <c r="R357" s="33"/>
    </row>
    <row r="358" spans="2:18" s="31" customFormat="1" x14ac:dyDescent="0.2">
      <c r="B358" s="177"/>
      <c r="C358" s="32"/>
      <c r="D358" s="28"/>
      <c r="E358" s="28"/>
      <c r="F358" s="28"/>
      <c r="G358" s="33"/>
      <c r="H358" s="33"/>
      <c r="I358" s="33"/>
      <c r="J358" s="33"/>
      <c r="K358" s="33"/>
      <c r="L358" s="34"/>
      <c r="M358" s="34"/>
      <c r="N358" s="34"/>
      <c r="O358" s="33"/>
      <c r="P358" s="33"/>
      <c r="Q358" s="33"/>
      <c r="R358" s="33"/>
    </row>
    <row r="359" spans="2:18" s="31" customFormat="1" x14ac:dyDescent="0.2">
      <c r="B359" s="177"/>
      <c r="C359" s="32"/>
      <c r="D359" s="28"/>
      <c r="E359" s="28"/>
      <c r="F359" s="28"/>
      <c r="G359" s="33"/>
      <c r="H359" s="33"/>
      <c r="I359" s="33"/>
      <c r="J359" s="33"/>
      <c r="K359" s="33"/>
      <c r="L359" s="34"/>
      <c r="M359" s="34"/>
      <c r="N359" s="34"/>
      <c r="O359" s="33"/>
      <c r="P359" s="33"/>
      <c r="Q359" s="33"/>
      <c r="R359" s="33"/>
    </row>
    <row r="360" spans="2:18" s="31" customFormat="1" x14ac:dyDescent="0.2">
      <c r="B360" s="177"/>
      <c r="C360" s="32"/>
      <c r="D360" s="28"/>
      <c r="E360" s="28"/>
      <c r="F360" s="28"/>
      <c r="G360" s="33"/>
      <c r="H360" s="33"/>
      <c r="I360" s="33"/>
      <c r="J360" s="33"/>
      <c r="K360" s="33"/>
      <c r="L360" s="34"/>
      <c r="M360" s="34"/>
      <c r="N360" s="34"/>
      <c r="O360" s="33"/>
      <c r="P360" s="33"/>
      <c r="Q360" s="33"/>
      <c r="R360" s="33"/>
    </row>
    <row r="361" spans="2:18" s="31" customFormat="1" x14ac:dyDescent="0.2">
      <c r="B361" s="177"/>
      <c r="C361" s="32"/>
      <c r="D361" s="28"/>
      <c r="E361" s="28"/>
      <c r="F361" s="28"/>
      <c r="G361" s="33"/>
      <c r="H361" s="33"/>
      <c r="I361" s="33"/>
      <c r="J361" s="33"/>
      <c r="K361" s="33"/>
      <c r="L361" s="34"/>
      <c r="M361" s="34"/>
      <c r="N361" s="34"/>
      <c r="O361" s="33"/>
      <c r="P361" s="33"/>
      <c r="Q361" s="33"/>
      <c r="R361" s="33"/>
    </row>
    <row r="362" spans="2:18" s="31" customFormat="1" x14ac:dyDescent="0.2">
      <c r="B362" s="177"/>
      <c r="C362" s="32"/>
      <c r="D362" s="28"/>
      <c r="E362" s="28"/>
      <c r="F362" s="28"/>
      <c r="G362" s="33"/>
      <c r="H362" s="33"/>
      <c r="I362" s="33"/>
      <c r="J362" s="33"/>
      <c r="K362" s="33"/>
      <c r="L362" s="34"/>
      <c r="M362" s="34"/>
      <c r="N362" s="34"/>
      <c r="O362" s="33"/>
      <c r="P362" s="33"/>
      <c r="Q362" s="33"/>
      <c r="R362" s="33"/>
    </row>
    <row r="363" spans="2:18" s="31" customFormat="1" x14ac:dyDescent="0.2">
      <c r="B363" s="177"/>
      <c r="C363" s="32"/>
      <c r="D363" s="28"/>
      <c r="E363" s="28"/>
      <c r="F363" s="28"/>
      <c r="G363" s="33"/>
      <c r="H363" s="33"/>
      <c r="I363" s="33"/>
      <c r="J363" s="33"/>
      <c r="K363" s="33"/>
      <c r="L363" s="34"/>
      <c r="M363" s="34"/>
      <c r="N363" s="34"/>
      <c r="O363" s="33"/>
      <c r="P363" s="33"/>
      <c r="Q363" s="33"/>
      <c r="R363" s="33"/>
    </row>
    <row r="364" spans="2:18" s="31" customFormat="1" x14ac:dyDescent="0.2">
      <c r="B364" s="177"/>
      <c r="C364" s="32"/>
      <c r="D364" s="28"/>
      <c r="E364" s="28"/>
      <c r="F364" s="28"/>
      <c r="G364" s="33"/>
      <c r="H364" s="33"/>
      <c r="I364" s="33"/>
      <c r="J364" s="33"/>
      <c r="K364" s="33"/>
      <c r="L364" s="34"/>
      <c r="M364" s="34"/>
      <c r="N364" s="34"/>
      <c r="O364" s="33"/>
      <c r="P364" s="33"/>
      <c r="Q364" s="33"/>
      <c r="R364" s="33"/>
    </row>
    <row r="365" spans="2:18" s="31" customFormat="1" x14ac:dyDescent="0.2">
      <c r="B365" s="177"/>
      <c r="C365" s="32"/>
      <c r="D365" s="28"/>
      <c r="E365" s="28"/>
      <c r="F365" s="28"/>
      <c r="G365" s="33"/>
      <c r="H365" s="33"/>
      <c r="I365" s="33"/>
      <c r="J365" s="33"/>
      <c r="K365" s="33"/>
      <c r="L365" s="34"/>
      <c r="M365" s="34"/>
      <c r="N365" s="34"/>
      <c r="O365" s="33"/>
      <c r="P365" s="33"/>
      <c r="Q365" s="33"/>
      <c r="R365" s="33"/>
    </row>
    <row r="366" spans="2:18" s="31" customFormat="1" x14ac:dyDescent="0.2">
      <c r="B366" s="177"/>
      <c r="C366" s="32"/>
      <c r="D366" s="28"/>
      <c r="E366" s="28"/>
      <c r="F366" s="28"/>
      <c r="G366" s="33"/>
      <c r="H366" s="33"/>
      <c r="I366" s="33"/>
      <c r="J366" s="33"/>
      <c r="K366" s="33"/>
      <c r="L366" s="34"/>
      <c r="M366" s="34"/>
      <c r="N366" s="34"/>
      <c r="O366" s="33"/>
      <c r="P366" s="33"/>
      <c r="Q366" s="33"/>
      <c r="R366" s="33"/>
    </row>
    <row r="367" spans="2:18" s="31" customFormat="1" x14ac:dyDescent="0.2">
      <c r="B367" s="177"/>
      <c r="C367" s="32"/>
      <c r="D367" s="28"/>
      <c r="E367" s="28"/>
      <c r="F367" s="28"/>
      <c r="G367" s="33"/>
      <c r="H367" s="33"/>
      <c r="I367" s="33"/>
      <c r="J367" s="33"/>
      <c r="K367" s="33"/>
      <c r="L367" s="34"/>
      <c r="M367" s="34"/>
      <c r="N367" s="34"/>
      <c r="O367" s="33"/>
      <c r="P367" s="33"/>
      <c r="Q367" s="33"/>
      <c r="R367" s="33"/>
    </row>
    <row r="368" spans="2:18" s="31" customFormat="1" x14ac:dyDescent="0.2">
      <c r="B368" s="177"/>
      <c r="C368" s="32"/>
      <c r="D368" s="28"/>
      <c r="E368" s="28"/>
      <c r="F368" s="28"/>
      <c r="G368" s="33"/>
      <c r="H368" s="33"/>
      <c r="I368" s="33"/>
      <c r="J368" s="33"/>
      <c r="K368" s="33"/>
      <c r="L368" s="34"/>
      <c r="M368" s="34"/>
      <c r="N368" s="34"/>
      <c r="O368" s="33"/>
      <c r="P368" s="33"/>
      <c r="Q368" s="33"/>
      <c r="R368" s="33"/>
    </row>
    <row r="369" spans="2:18" s="31" customFormat="1" x14ac:dyDescent="0.2">
      <c r="B369" s="177"/>
      <c r="C369" s="32"/>
      <c r="D369" s="28"/>
      <c r="E369" s="28"/>
      <c r="F369" s="28"/>
      <c r="G369" s="33"/>
      <c r="H369" s="33"/>
      <c r="I369" s="33"/>
      <c r="J369" s="33"/>
      <c r="K369" s="33"/>
      <c r="L369" s="34"/>
      <c r="M369" s="34"/>
      <c r="N369" s="34"/>
      <c r="O369" s="33"/>
      <c r="P369" s="33"/>
      <c r="Q369" s="33"/>
      <c r="R369" s="33"/>
    </row>
    <row r="370" spans="2:18" s="31" customFormat="1" x14ac:dyDescent="0.2">
      <c r="B370" s="177"/>
      <c r="C370" s="32"/>
      <c r="D370" s="28"/>
      <c r="E370" s="28"/>
      <c r="F370" s="28"/>
      <c r="G370" s="33"/>
      <c r="H370" s="33"/>
      <c r="I370" s="33"/>
      <c r="J370" s="33"/>
      <c r="K370" s="33"/>
      <c r="L370" s="34"/>
      <c r="M370" s="34"/>
      <c r="N370" s="34"/>
      <c r="O370" s="33"/>
      <c r="P370" s="33"/>
      <c r="Q370" s="33"/>
      <c r="R370" s="33"/>
    </row>
    <row r="371" spans="2:18" s="31" customFormat="1" x14ac:dyDescent="0.2">
      <c r="B371" s="177"/>
      <c r="C371" s="32"/>
      <c r="D371" s="28"/>
      <c r="E371" s="28"/>
      <c r="F371" s="28"/>
      <c r="G371" s="33"/>
      <c r="H371" s="33"/>
      <c r="I371" s="33"/>
      <c r="J371" s="33"/>
      <c r="K371" s="33"/>
      <c r="L371" s="34"/>
      <c r="M371" s="34"/>
      <c r="N371" s="34"/>
      <c r="O371" s="33"/>
      <c r="P371" s="33"/>
      <c r="Q371" s="33"/>
      <c r="R371" s="33"/>
    </row>
    <row r="372" spans="2:18" s="31" customFormat="1" x14ac:dyDescent="0.2">
      <c r="B372" s="177"/>
      <c r="C372" s="32"/>
      <c r="D372" s="28"/>
      <c r="E372" s="28"/>
      <c r="F372" s="28"/>
      <c r="G372" s="33"/>
      <c r="H372" s="33"/>
      <c r="I372" s="33"/>
      <c r="J372" s="33"/>
      <c r="K372" s="33"/>
      <c r="L372" s="34"/>
      <c r="M372" s="34"/>
      <c r="N372" s="34"/>
      <c r="O372" s="33"/>
      <c r="P372" s="33"/>
      <c r="Q372" s="33"/>
      <c r="R372" s="33"/>
    </row>
    <row r="373" spans="2:18" s="31" customFormat="1" x14ac:dyDescent="0.2">
      <c r="B373" s="177"/>
      <c r="C373" s="32"/>
      <c r="D373" s="28"/>
      <c r="E373" s="28"/>
      <c r="F373" s="28"/>
      <c r="G373" s="33"/>
      <c r="H373" s="33"/>
      <c r="I373" s="33"/>
      <c r="J373" s="33"/>
      <c r="K373" s="33"/>
      <c r="L373" s="34"/>
      <c r="M373" s="34"/>
      <c r="N373" s="34"/>
      <c r="O373" s="33"/>
      <c r="P373" s="33"/>
      <c r="Q373" s="33"/>
      <c r="R373" s="33"/>
    </row>
    <row r="374" spans="2:18" s="31" customFormat="1" x14ac:dyDescent="0.2">
      <c r="B374" s="177"/>
      <c r="C374" s="32"/>
      <c r="D374" s="28"/>
      <c r="E374" s="28"/>
      <c r="F374" s="28"/>
      <c r="G374" s="33"/>
      <c r="H374" s="33"/>
      <c r="I374" s="33"/>
      <c r="J374" s="33"/>
      <c r="K374" s="33"/>
      <c r="L374" s="34"/>
      <c r="M374" s="34"/>
      <c r="N374" s="34"/>
      <c r="O374" s="33"/>
      <c r="P374" s="33"/>
      <c r="Q374" s="33"/>
      <c r="R374" s="33"/>
    </row>
    <row r="375" spans="2:18" s="31" customFormat="1" x14ac:dyDescent="0.2">
      <c r="B375" s="177"/>
      <c r="C375" s="32"/>
      <c r="D375" s="28"/>
      <c r="E375" s="28"/>
      <c r="F375" s="28"/>
      <c r="G375" s="33"/>
      <c r="H375" s="33"/>
      <c r="I375" s="33"/>
      <c r="J375" s="33"/>
      <c r="K375" s="33"/>
      <c r="L375" s="34"/>
      <c r="M375" s="34"/>
      <c r="N375" s="34"/>
      <c r="O375" s="33"/>
      <c r="P375" s="33"/>
      <c r="Q375" s="33"/>
      <c r="R375" s="33"/>
    </row>
    <row r="376" spans="2:18" s="31" customFormat="1" x14ac:dyDescent="0.2">
      <c r="B376" s="177"/>
      <c r="C376" s="32"/>
      <c r="D376" s="28"/>
      <c r="E376" s="28"/>
      <c r="F376" s="28"/>
      <c r="G376" s="33"/>
      <c r="H376" s="33"/>
      <c r="I376" s="33"/>
      <c r="J376" s="33"/>
      <c r="K376" s="33"/>
      <c r="L376" s="34"/>
      <c r="M376" s="34"/>
      <c r="N376" s="34"/>
      <c r="O376" s="33"/>
      <c r="P376" s="33"/>
      <c r="Q376" s="33"/>
      <c r="R376" s="33"/>
    </row>
    <row r="377" spans="2:18" s="31" customFormat="1" x14ac:dyDescent="0.2">
      <c r="B377" s="177"/>
      <c r="C377" s="32"/>
      <c r="D377" s="28"/>
      <c r="E377" s="28"/>
      <c r="F377" s="28"/>
      <c r="G377" s="33"/>
      <c r="H377" s="33"/>
      <c r="I377" s="33"/>
      <c r="J377" s="33"/>
      <c r="K377" s="33"/>
      <c r="L377" s="34"/>
      <c r="M377" s="34"/>
      <c r="N377" s="34"/>
      <c r="O377" s="33"/>
      <c r="P377" s="33"/>
      <c r="Q377" s="33"/>
      <c r="R377" s="33"/>
    </row>
    <row r="378" spans="2:18" s="31" customFormat="1" x14ac:dyDescent="0.2">
      <c r="B378" s="177"/>
      <c r="C378" s="32"/>
      <c r="D378" s="28"/>
      <c r="E378" s="28"/>
      <c r="F378" s="28"/>
      <c r="G378" s="33"/>
      <c r="H378" s="33"/>
      <c r="I378" s="33"/>
      <c r="J378" s="33"/>
      <c r="K378" s="33"/>
      <c r="L378" s="34"/>
      <c r="M378" s="34"/>
      <c r="N378" s="34"/>
      <c r="O378" s="33"/>
      <c r="P378" s="33"/>
      <c r="Q378" s="33"/>
      <c r="R378" s="33"/>
    </row>
    <row r="379" spans="2:18" s="31" customFormat="1" x14ac:dyDescent="0.2">
      <c r="B379" s="177"/>
      <c r="C379" s="32"/>
      <c r="D379" s="28"/>
      <c r="E379" s="28"/>
      <c r="F379" s="28"/>
      <c r="G379" s="33"/>
      <c r="H379" s="33"/>
      <c r="I379" s="33"/>
      <c r="J379" s="33"/>
      <c r="K379" s="33"/>
      <c r="L379" s="34"/>
      <c r="M379" s="34"/>
      <c r="N379" s="34"/>
      <c r="O379" s="33"/>
      <c r="P379" s="33"/>
      <c r="Q379" s="33"/>
      <c r="R379" s="33"/>
    </row>
    <row r="380" spans="2:18" s="31" customFormat="1" x14ac:dyDescent="0.2">
      <c r="B380" s="177"/>
      <c r="C380" s="32"/>
      <c r="D380" s="28"/>
      <c r="E380" s="28"/>
      <c r="F380" s="28"/>
      <c r="G380" s="33"/>
      <c r="H380" s="33"/>
      <c r="I380" s="33"/>
      <c r="J380" s="33"/>
      <c r="K380" s="33"/>
      <c r="L380" s="34"/>
      <c r="M380" s="34"/>
      <c r="N380" s="34"/>
      <c r="O380" s="33"/>
      <c r="P380" s="33"/>
      <c r="Q380" s="33"/>
      <c r="R380" s="33"/>
    </row>
    <row r="381" spans="2:18" s="31" customFormat="1" x14ac:dyDescent="0.2">
      <c r="B381" s="177"/>
      <c r="C381" s="32"/>
      <c r="D381" s="28"/>
      <c r="E381" s="28"/>
      <c r="F381" s="28"/>
      <c r="G381" s="33"/>
      <c r="H381" s="33"/>
      <c r="I381" s="33"/>
      <c r="J381" s="33"/>
      <c r="K381" s="33"/>
      <c r="L381" s="34"/>
      <c r="M381" s="34"/>
      <c r="N381" s="34"/>
      <c r="O381" s="33"/>
      <c r="P381" s="33"/>
      <c r="Q381" s="33"/>
      <c r="R381" s="33"/>
    </row>
    <row r="382" spans="2:18" s="31" customFormat="1" x14ac:dyDescent="0.2">
      <c r="B382" s="177"/>
      <c r="C382" s="32"/>
      <c r="D382" s="28"/>
      <c r="E382" s="28"/>
      <c r="F382" s="28"/>
      <c r="G382" s="33"/>
      <c r="H382" s="33"/>
      <c r="I382" s="33"/>
      <c r="J382" s="33"/>
      <c r="K382" s="33"/>
      <c r="L382" s="34"/>
      <c r="M382" s="34"/>
      <c r="N382" s="34"/>
      <c r="O382" s="33"/>
      <c r="P382" s="33"/>
      <c r="Q382" s="33"/>
      <c r="R382" s="33"/>
    </row>
    <row r="383" spans="2:18" s="31" customFormat="1" x14ac:dyDescent="0.2">
      <c r="B383" s="177"/>
      <c r="C383" s="32"/>
      <c r="D383" s="28"/>
      <c r="E383" s="28"/>
      <c r="F383" s="28"/>
      <c r="G383" s="33"/>
      <c r="H383" s="33"/>
      <c r="I383" s="33"/>
      <c r="J383" s="33"/>
      <c r="K383" s="33"/>
      <c r="L383" s="34"/>
      <c r="M383" s="34"/>
      <c r="N383" s="34"/>
      <c r="O383" s="33"/>
      <c r="P383" s="33"/>
      <c r="Q383" s="33"/>
      <c r="R383" s="33"/>
    </row>
    <row r="384" spans="2:18" s="31" customFormat="1" x14ac:dyDescent="0.2">
      <c r="B384" s="177"/>
      <c r="C384" s="32"/>
      <c r="D384" s="28"/>
      <c r="E384" s="28"/>
      <c r="F384" s="28"/>
      <c r="G384" s="33"/>
      <c r="H384" s="33"/>
      <c r="I384" s="33"/>
      <c r="J384" s="33"/>
      <c r="K384" s="33"/>
      <c r="L384" s="34"/>
      <c r="M384" s="34"/>
      <c r="N384" s="34"/>
      <c r="O384" s="33"/>
      <c r="P384" s="33"/>
      <c r="Q384" s="33"/>
      <c r="R384" s="33"/>
    </row>
    <row r="385" spans="2:18" s="31" customFormat="1" x14ac:dyDescent="0.2">
      <c r="B385" s="177"/>
      <c r="C385" s="32"/>
      <c r="D385" s="28"/>
      <c r="E385" s="28"/>
      <c r="F385" s="28"/>
      <c r="G385" s="33"/>
      <c r="H385" s="33"/>
      <c r="I385" s="33"/>
      <c r="J385" s="33"/>
      <c r="K385" s="33"/>
      <c r="L385" s="34"/>
      <c r="M385" s="34"/>
      <c r="N385" s="34"/>
      <c r="O385" s="33"/>
      <c r="P385" s="33"/>
      <c r="Q385" s="33"/>
      <c r="R385" s="33"/>
    </row>
    <row r="386" spans="2:18" s="31" customFormat="1" x14ac:dyDescent="0.2">
      <c r="B386" s="177"/>
      <c r="C386" s="32"/>
      <c r="D386" s="28"/>
      <c r="E386" s="28"/>
      <c r="F386" s="28"/>
      <c r="G386" s="33"/>
      <c r="H386" s="33"/>
      <c r="I386" s="33"/>
      <c r="J386" s="33"/>
      <c r="K386" s="33"/>
      <c r="L386" s="34"/>
      <c r="M386" s="34"/>
      <c r="N386" s="34"/>
      <c r="O386" s="33"/>
      <c r="P386" s="33"/>
      <c r="Q386" s="33"/>
      <c r="R386" s="33"/>
    </row>
    <row r="387" spans="2:18" s="31" customFormat="1" x14ac:dyDescent="0.2">
      <c r="B387" s="177"/>
      <c r="C387" s="32"/>
      <c r="D387" s="28"/>
      <c r="E387" s="28"/>
      <c r="F387" s="28"/>
      <c r="G387" s="33"/>
      <c r="H387" s="33"/>
      <c r="I387" s="33"/>
      <c r="J387" s="33"/>
      <c r="K387" s="33"/>
      <c r="L387" s="34"/>
      <c r="M387" s="34"/>
      <c r="N387" s="34"/>
      <c r="O387" s="33"/>
      <c r="P387" s="33"/>
      <c r="Q387" s="33"/>
      <c r="R387" s="33"/>
    </row>
    <row r="388" spans="2:18" s="31" customFormat="1" x14ac:dyDescent="0.2">
      <c r="B388" s="177"/>
      <c r="C388" s="32"/>
      <c r="D388" s="28"/>
      <c r="E388" s="28"/>
      <c r="F388" s="28"/>
      <c r="G388" s="33"/>
      <c r="H388" s="33"/>
      <c r="I388" s="33"/>
      <c r="J388" s="33"/>
      <c r="K388" s="33"/>
      <c r="L388" s="34"/>
      <c r="M388" s="34"/>
      <c r="N388" s="34"/>
      <c r="O388" s="33"/>
      <c r="P388" s="33"/>
      <c r="Q388" s="33"/>
      <c r="R388" s="33"/>
    </row>
    <row r="389" spans="2:18" s="31" customFormat="1" x14ac:dyDescent="0.2">
      <c r="B389" s="177"/>
      <c r="C389" s="32"/>
      <c r="D389" s="28"/>
      <c r="E389" s="28"/>
      <c r="F389" s="28"/>
      <c r="G389" s="33"/>
      <c r="H389" s="33"/>
      <c r="I389" s="33"/>
      <c r="J389" s="33"/>
      <c r="K389" s="33"/>
      <c r="L389" s="34"/>
      <c r="M389" s="34"/>
      <c r="N389" s="34"/>
      <c r="O389" s="33"/>
      <c r="P389" s="33"/>
      <c r="Q389" s="33"/>
      <c r="R389" s="33"/>
    </row>
    <row r="390" spans="2:18" s="31" customFormat="1" x14ac:dyDescent="0.2">
      <c r="B390" s="177"/>
      <c r="C390" s="32"/>
      <c r="D390" s="28"/>
      <c r="E390" s="28"/>
      <c r="F390" s="28"/>
      <c r="G390" s="33"/>
      <c r="H390" s="33"/>
      <c r="I390" s="33"/>
      <c r="J390" s="33"/>
      <c r="K390" s="33"/>
      <c r="L390" s="34"/>
      <c r="M390" s="34"/>
      <c r="N390" s="34"/>
      <c r="O390" s="33"/>
      <c r="P390" s="33"/>
      <c r="Q390" s="33"/>
      <c r="R390" s="33"/>
    </row>
    <row r="391" spans="2:18" s="31" customFormat="1" x14ac:dyDescent="0.2">
      <c r="B391" s="177"/>
      <c r="C391" s="32"/>
      <c r="D391" s="28"/>
      <c r="E391" s="28"/>
      <c r="F391" s="28"/>
      <c r="G391" s="33"/>
      <c r="H391" s="33"/>
      <c r="I391" s="33"/>
      <c r="J391" s="33"/>
      <c r="K391" s="33"/>
      <c r="L391" s="34"/>
      <c r="M391" s="34"/>
      <c r="N391" s="34"/>
      <c r="O391" s="33"/>
      <c r="P391" s="33"/>
      <c r="Q391" s="33"/>
      <c r="R391" s="33"/>
    </row>
    <row r="392" spans="2:18" s="31" customFormat="1" x14ac:dyDescent="0.2">
      <c r="B392" s="177"/>
      <c r="C392" s="32"/>
      <c r="D392" s="28"/>
      <c r="E392" s="28"/>
      <c r="F392" s="28"/>
      <c r="G392" s="33"/>
      <c r="H392" s="33"/>
      <c r="I392" s="33"/>
      <c r="J392" s="33"/>
      <c r="K392" s="33"/>
      <c r="L392" s="34"/>
      <c r="M392" s="34"/>
      <c r="N392" s="34"/>
      <c r="O392" s="33"/>
      <c r="P392" s="33"/>
      <c r="Q392" s="33"/>
      <c r="R392" s="33"/>
    </row>
    <row r="393" spans="2:18" s="31" customFormat="1" x14ac:dyDescent="0.2">
      <c r="B393" s="177"/>
      <c r="C393" s="32"/>
      <c r="D393" s="28"/>
      <c r="E393" s="28"/>
      <c r="F393" s="28"/>
      <c r="G393" s="33"/>
      <c r="H393" s="33"/>
      <c r="I393" s="33"/>
      <c r="J393" s="33"/>
      <c r="K393" s="33"/>
      <c r="L393" s="34"/>
      <c r="M393" s="34"/>
      <c r="N393" s="34"/>
      <c r="O393" s="33"/>
      <c r="P393" s="33"/>
      <c r="Q393" s="33"/>
      <c r="R393" s="33"/>
    </row>
    <row r="394" spans="2:18" s="31" customFormat="1" x14ac:dyDescent="0.2">
      <c r="B394" s="177"/>
      <c r="C394" s="32"/>
      <c r="D394" s="28"/>
      <c r="E394" s="28"/>
      <c r="F394" s="28"/>
      <c r="G394" s="33"/>
      <c r="H394" s="33"/>
      <c r="I394" s="33"/>
      <c r="J394" s="33"/>
      <c r="K394" s="33"/>
      <c r="L394" s="34"/>
      <c r="M394" s="34"/>
      <c r="N394" s="34"/>
      <c r="O394" s="33"/>
      <c r="P394" s="33"/>
      <c r="Q394" s="33"/>
      <c r="R394" s="33"/>
    </row>
    <row r="395" spans="2:18" s="31" customFormat="1" x14ac:dyDescent="0.2">
      <c r="B395" s="177"/>
      <c r="C395" s="32"/>
      <c r="D395" s="28"/>
      <c r="E395" s="28"/>
      <c r="F395" s="28"/>
      <c r="G395" s="33"/>
      <c r="H395" s="33"/>
      <c r="I395" s="33"/>
      <c r="J395" s="33"/>
      <c r="K395" s="33"/>
      <c r="L395" s="34"/>
      <c r="M395" s="34"/>
      <c r="N395" s="34"/>
      <c r="O395" s="33"/>
      <c r="P395" s="33"/>
      <c r="Q395" s="33"/>
      <c r="R395" s="33"/>
    </row>
    <row r="396" spans="2:18" s="31" customFormat="1" x14ac:dyDescent="0.2">
      <c r="B396" s="177"/>
      <c r="C396" s="32"/>
      <c r="D396" s="28"/>
      <c r="E396" s="28"/>
      <c r="F396" s="28"/>
      <c r="G396" s="33"/>
      <c r="H396" s="33"/>
      <c r="I396" s="33"/>
      <c r="J396" s="33"/>
      <c r="K396" s="33"/>
      <c r="L396" s="34"/>
      <c r="M396" s="34"/>
      <c r="N396" s="34"/>
      <c r="O396" s="33"/>
      <c r="P396" s="33"/>
      <c r="Q396" s="33"/>
      <c r="R396" s="33"/>
    </row>
    <row r="397" spans="2:18" s="31" customFormat="1" x14ac:dyDescent="0.2">
      <c r="B397" s="177"/>
      <c r="C397" s="32"/>
      <c r="D397" s="28"/>
      <c r="E397" s="28"/>
      <c r="F397" s="28"/>
      <c r="G397" s="33"/>
      <c r="H397" s="33"/>
      <c r="I397" s="33"/>
      <c r="J397" s="33"/>
      <c r="K397" s="33"/>
      <c r="L397" s="34"/>
      <c r="M397" s="34"/>
      <c r="N397" s="34"/>
      <c r="O397" s="33"/>
      <c r="P397" s="33"/>
      <c r="Q397" s="33"/>
      <c r="R397" s="33"/>
    </row>
    <row r="398" spans="2:18" s="31" customFormat="1" x14ac:dyDescent="0.2">
      <c r="B398" s="177"/>
      <c r="C398" s="32"/>
      <c r="D398" s="28"/>
      <c r="E398" s="28"/>
      <c r="F398" s="28"/>
      <c r="G398" s="33"/>
      <c r="H398" s="33"/>
      <c r="I398" s="33"/>
      <c r="J398" s="33"/>
      <c r="K398" s="33"/>
      <c r="L398" s="34"/>
      <c r="M398" s="34"/>
      <c r="N398" s="34"/>
      <c r="O398" s="33"/>
      <c r="P398" s="33"/>
      <c r="Q398" s="33"/>
      <c r="R398" s="33"/>
    </row>
    <row r="399" spans="2:18" s="31" customFormat="1" x14ac:dyDescent="0.2">
      <c r="B399" s="177"/>
      <c r="C399" s="32"/>
      <c r="D399" s="28"/>
      <c r="E399" s="28"/>
      <c r="F399" s="28"/>
      <c r="G399" s="33"/>
      <c r="H399" s="33"/>
      <c r="I399" s="33"/>
      <c r="J399" s="33"/>
      <c r="K399" s="33"/>
      <c r="L399" s="34"/>
      <c r="M399" s="34"/>
      <c r="N399" s="34"/>
      <c r="O399" s="33"/>
      <c r="P399" s="33"/>
      <c r="Q399" s="33"/>
      <c r="R399" s="33"/>
    </row>
    <row r="400" spans="2:18" s="31" customFormat="1" x14ac:dyDescent="0.2">
      <c r="B400" s="177"/>
      <c r="C400" s="32"/>
      <c r="D400" s="28"/>
      <c r="E400" s="28"/>
      <c r="F400" s="28"/>
      <c r="G400" s="33"/>
      <c r="H400" s="33"/>
      <c r="I400" s="33"/>
      <c r="J400" s="33"/>
      <c r="K400" s="33"/>
      <c r="L400" s="34"/>
      <c r="M400" s="34"/>
      <c r="N400" s="34"/>
      <c r="O400" s="33"/>
      <c r="P400" s="33"/>
      <c r="Q400" s="33"/>
      <c r="R400" s="33"/>
    </row>
    <row r="401" spans="2:18" s="31" customFormat="1" x14ac:dyDescent="0.2">
      <c r="B401" s="177"/>
      <c r="C401" s="32"/>
      <c r="D401" s="28"/>
      <c r="E401" s="28"/>
      <c r="F401" s="28"/>
      <c r="G401" s="33"/>
      <c r="H401" s="33"/>
      <c r="I401" s="33"/>
      <c r="J401" s="33"/>
      <c r="K401" s="33"/>
      <c r="L401" s="34"/>
      <c r="M401" s="34"/>
      <c r="N401" s="34"/>
      <c r="O401" s="33"/>
      <c r="P401" s="33"/>
      <c r="Q401" s="33"/>
      <c r="R401" s="33"/>
    </row>
    <row r="402" spans="2:18" s="31" customFormat="1" x14ac:dyDescent="0.2">
      <c r="B402" s="177"/>
      <c r="C402" s="32"/>
      <c r="D402" s="28"/>
      <c r="E402" s="28"/>
      <c r="F402" s="28"/>
      <c r="G402" s="33"/>
      <c r="H402" s="33"/>
      <c r="I402" s="33"/>
      <c r="J402" s="33"/>
      <c r="K402" s="33"/>
      <c r="L402" s="34"/>
      <c r="M402" s="34"/>
      <c r="N402" s="34"/>
      <c r="O402" s="33"/>
      <c r="P402" s="33"/>
      <c r="Q402" s="33"/>
      <c r="R402" s="33"/>
    </row>
    <row r="403" spans="2:18" s="31" customFormat="1" x14ac:dyDescent="0.2">
      <c r="B403" s="177"/>
      <c r="C403" s="32"/>
      <c r="D403" s="28"/>
      <c r="E403" s="28"/>
      <c r="F403" s="28"/>
      <c r="G403" s="33"/>
      <c r="H403" s="33"/>
      <c r="I403" s="33"/>
      <c r="J403" s="33"/>
      <c r="K403" s="33"/>
      <c r="L403" s="34"/>
      <c r="M403" s="34"/>
      <c r="N403" s="34"/>
      <c r="O403" s="33"/>
      <c r="P403" s="33"/>
      <c r="Q403" s="33"/>
      <c r="R403" s="33"/>
    </row>
    <row r="404" spans="2:18" s="31" customFormat="1" x14ac:dyDescent="0.2">
      <c r="B404" s="177"/>
      <c r="C404" s="32"/>
      <c r="D404" s="28"/>
      <c r="E404" s="28"/>
      <c r="F404" s="28"/>
      <c r="G404" s="33"/>
      <c r="H404" s="33"/>
      <c r="I404" s="33"/>
      <c r="J404" s="33"/>
      <c r="K404" s="33"/>
      <c r="L404" s="34"/>
      <c r="M404" s="34"/>
      <c r="N404" s="34"/>
      <c r="O404" s="33"/>
      <c r="P404" s="33"/>
      <c r="Q404" s="33"/>
      <c r="R404" s="33"/>
    </row>
    <row r="405" spans="2:18" s="31" customFormat="1" x14ac:dyDescent="0.2">
      <c r="B405" s="177"/>
      <c r="C405" s="32"/>
      <c r="D405" s="28"/>
      <c r="E405" s="28"/>
      <c r="F405" s="28"/>
      <c r="G405" s="33"/>
      <c r="H405" s="33"/>
      <c r="I405" s="33"/>
      <c r="J405" s="33"/>
      <c r="K405" s="33"/>
      <c r="L405" s="34"/>
      <c r="M405" s="34"/>
      <c r="N405" s="34"/>
      <c r="O405" s="33"/>
      <c r="P405" s="33"/>
      <c r="Q405" s="33"/>
      <c r="R405" s="33"/>
    </row>
    <row r="406" spans="2:18" s="31" customFormat="1" x14ac:dyDescent="0.2">
      <c r="B406" s="177"/>
      <c r="C406" s="32"/>
      <c r="D406" s="28"/>
      <c r="E406" s="28"/>
      <c r="F406" s="28"/>
      <c r="G406" s="33"/>
      <c r="H406" s="33"/>
      <c r="I406" s="33"/>
      <c r="J406" s="33"/>
      <c r="K406" s="33"/>
      <c r="L406" s="34"/>
      <c r="M406" s="34"/>
      <c r="N406" s="34"/>
      <c r="O406" s="33"/>
      <c r="P406" s="33"/>
      <c r="Q406" s="33"/>
      <c r="R406" s="33"/>
    </row>
    <row r="407" spans="2:18" s="31" customFormat="1" x14ac:dyDescent="0.2">
      <c r="B407" s="177"/>
      <c r="C407" s="32"/>
      <c r="D407" s="28"/>
      <c r="E407" s="28"/>
      <c r="F407" s="28"/>
      <c r="G407" s="33"/>
      <c r="H407" s="33"/>
      <c r="I407" s="33"/>
      <c r="J407" s="33"/>
      <c r="K407" s="33"/>
      <c r="L407" s="34"/>
      <c r="M407" s="34"/>
      <c r="N407" s="34"/>
      <c r="O407" s="33"/>
      <c r="P407" s="33"/>
      <c r="Q407" s="33"/>
      <c r="R407" s="33"/>
    </row>
    <row r="408" spans="2:18" s="31" customFormat="1" x14ac:dyDescent="0.2">
      <c r="B408" s="177"/>
      <c r="C408" s="32"/>
      <c r="D408" s="28"/>
      <c r="E408" s="28"/>
      <c r="F408" s="28"/>
      <c r="G408" s="33"/>
      <c r="H408" s="33"/>
      <c r="I408" s="33"/>
      <c r="J408" s="33"/>
      <c r="K408" s="33"/>
      <c r="L408" s="34"/>
      <c r="M408" s="34"/>
      <c r="N408" s="34"/>
      <c r="O408" s="33"/>
      <c r="P408" s="33"/>
      <c r="Q408" s="33"/>
      <c r="R408" s="33"/>
    </row>
    <row r="409" spans="2:18" s="31" customFormat="1" x14ac:dyDescent="0.2">
      <c r="B409" s="177"/>
      <c r="C409" s="32"/>
      <c r="D409" s="28"/>
      <c r="E409" s="28"/>
      <c r="F409" s="28"/>
      <c r="G409" s="33"/>
      <c r="H409" s="33"/>
      <c r="I409" s="33"/>
      <c r="J409" s="33"/>
      <c r="K409" s="33"/>
      <c r="L409" s="34"/>
      <c r="M409" s="34"/>
      <c r="N409" s="34"/>
      <c r="O409" s="33"/>
      <c r="P409" s="33"/>
      <c r="Q409" s="33"/>
      <c r="R409" s="33"/>
    </row>
    <row r="410" spans="2:18" s="31" customFormat="1" x14ac:dyDescent="0.2">
      <c r="B410" s="177"/>
      <c r="C410" s="32"/>
      <c r="D410" s="28"/>
      <c r="E410" s="28"/>
      <c r="F410" s="28"/>
      <c r="G410" s="33"/>
      <c r="H410" s="33"/>
      <c r="I410" s="33"/>
      <c r="J410" s="33"/>
      <c r="K410" s="33"/>
      <c r="L410" s="34"/>
      <c r="M410" s="34"/>
      <c r="N410" s="34"/>
      <c r="O410" s="33"/>
      <c r="P410" s="33"/>
      <c r="Q410" s="33"/>
      <c r="R410" s="33"/>
    </row>
    <row r="411" spans="2:18" s="31" customFormat="1" x14ac:dyDescent="0.2">
      <c r="B411" s="177"/>
      <c r="C411" s="32"/>
      <c r="D411" s="28"/>
      <c r="E411" s="28"/>
      <c r="F411" s="28"/>
      <c r="G411" s="33"/>
      <c r="H411" s="33"/>
      <c r="I411" s="33"/>
      <c r="J411" s="33"/>
      <c r="K411" s="33"/>
      <c r="L411" s="34"/>
      <c r="M411" s="34"/>
      <c r="N411" s="34"/>
      <c r="O411" s="33"/>
      <c r="P411" s="33"/>
      <c r="Q411" s="33"/>
      <c r="R411" s="33"/>
    </row>
    <row r="412" spans="2:18" s="31" customFormat="1" x14ac:dyDescent="0.2">
      <c r="B412" s="177"/>
      <c r="C412" s="32"/>
      <c r="D412" s="28"/>
      <c r="E412" s="28"/>
      <c r="F412" s="28"/>
      <c r="G412" s="33"/>
      <c r="H412" s="33"/>
      <c r="I412" s="33"/>
      <c r="J412" s="33"/>
      <c r="K412" s="33"/>
      <c r="L412" s="34"/>
      <c r="M412" s="34"/>
      <c r="N412" s="34"/>
      <c r="O412" s="33"/>
      <c r="P412" s="33"/>
      <c r="Q412" s="33"/>
      <c r="R412" s="33"/>
    </row>
    <row r="413" spans="2:18" s="31" customFormat="1" x14ac:dyDescent="0.2">
      <c r="B413" s="177"/>
      <c r="C413" s="32"/>
      <c r="D413" s="28"/>
      <c r="E413" s="28"/>
      <c r="F413" s="28"/>
      <c r="G413" s="33"/>
      <c r="H413" s="33"/>
      <c r="I413" s="33"/>
      <c r="J413" s="33"/>
      <c r="K413" s="33"/>
      <c r="L413" s="34"/>
      <c r="M413" s="34"/>
      <c r="N413" s="34"/>
      <c r="O413" s="33"/>
      <c r="P413" s="33"/>
      <c r="Q413" s="33"/>
      <c r="R413" s="33"/>
    </row>
    <row r="414" spans="2:18" s="31" customFormat="1" x14ac:dyDescent="0.2">
      <c r="B414" s="177"/>
      <c r="C414" s="32"/>
      <c r="D414" s="28"/>
      <c r="E414" s="28"/>
      <c r="F414" s="28"/>
      <c r="G414" s="33"/>
      <c r="H414" s="33"/>
      <c r="I414" s="33"/>
      <c r="J414" s="33"/>
      <c r="K414" s="33"/>
      <c r="L414" s="34"/>
      <c r="M414" s="34"/>
      <c r="N414" s="34"/>
      <c r="O414" s="33"/>
      <c r="P414" s="33"/>
      <c r="Q414" s="33"/>
      <c r="R414" s="33"/>
    </row>
    <row r="415" spans="2:18" s="31" customFormat="1" x14ac:dyDescent="0.2">
      <c r="B415" s="177"/>
      <c r="C415" s="32"/>
      <c r="D415" s="28"/>
      <c r="E415" s="28"/>
      <c r="F415" s="28"/>
      <c r="G415" s="33"/>
      <c r="H415" s="33"/>
      <c r="I415" s="33"/>
      <c r="J415" s="33"/>
      <c r="K415" s="33"/>
      <c r="L415" s="34"/>
      <c r="M415" s="34"/>
      <c r="N415" s="34"/>
      <c r="O415" s="33"/>
      <c r="P415" s="33"/>
      <c r="Q415" s="33"/>
      <c r="R415" s="33"/>
    </row>
    <row r="416" spans="2:18" s="31" customFormat="1" x14ac:dyDescent="0.2">
      <c r="B416" s="177"/>
      <c r="C416" s="32"/>
      <c r="D416" s="28"/>
      <c r="E416" s="28"/>
      <c r="F416" s="28"/>
      <c r="G416" s="33"/>
      <c r="H416" s="33"/>
      <c r="I416" s="33"/>
      <c r="J416" s="33"/>
      <c r="K416" s="33"/>
      <c r="L416" s="34"/>
      <c r="M416" s="34"/>
      <c r="N416" s="34"/>
      <c r="O416" s="33"/>
      <c r="P416" s="33"/>
      <c r="Q416" s="33"/>
      <c r="R416" s="33"/>
    </row>
    <row r="417" spans="2:18" s="31" customFormat="1" x14ac:dyDescent="0.2">
      <c r="B417" s="177"/>
      <c r="C417" s="32"/>
      <c r="D417" s="28"/>
      <c r="E417" s="28"/>
      <c r="F417" s="28"/>
      <c r="G417" s="33"/>
      <c r="H417" s="33"/>
      <c r="I417" s="33"/>
      <c r="J417" s="33"/>
      <c r="K417" s="33"/>
      <c r="L417" s="34"/>
      <c r="M417" s="34"/>
      <c r="N417" s="34"/>
      <c r="O417" s="33"/>
      <c r="P417" s="33"/>
      <c r="Q417" s="33"/>
      <c r="R417" s="33"/>
    </row>
    <row r="418" spans="2:18" s="31" customFormat="1" x14ac:dyDescent="0.2">
      <c r="B418" s="177"/>
      <c r="C418" s="32"/>
      <c r="D418" s="28"/>
      <c r="E418" s="28"/>
      <c r="F418" s="28"/>
      <c r="G418" s="33"/>
      <c r="H418" s="33"/>
      <c r="I418" s="33"/>
      <c r="J418" s="33"/>
      <c r="K418" s="33"/>
      <c r="L418" s="34"/>
      <c r="M418" s="34"/>
      <c r="N418" s="34"/>
      <c r="O418" s="33"/>
      <c r="P418" s="33"/>
      <c r="Q418" s="33"/>
      <c r="R418" s="33"/>
    </row>
    <row r="419" spans="2:18" s="31" customFormat="1" x14ac:dyDescent="0.2">
      <c r="B419" s="177"/>
      <c r="C419" s="32"/>
      <c r="D419" s="28"/>
      <c r="E419" s="28"/>
      <c r="F419" s="28"/>
      <c r="G419" s="33"/>
      <c r="H419" s="33"/>
      <c r="I419" s="33"/>
      <c r="J419" s="33"/>
      <c r="K419" s="33"/>
      <c r="L419" s="34"/>
      <c r="M419" s="34"/>
      <c r="N419" s="34"/>
      <c r="O419" s="33"/>
      <c r="P419" s="33"/>
      <c r="Q419" s="33"/>
      <c r="R419" s="33"/>
    </row>
    <row r="420" spans="2:18" s="31" customFormat="1" x14ac:dyDescent="0.2">
      <c r="B420" s="177"/>
      <c r="C420" s="32"/>
      <c r="D420" s="28"/>
      <c r="E420" s="28"/>
      <c r="F420" s="28"/>
      <c r="G420" s="33"/>
      <c r="H420" s="33"/>
      <c r="I420" s="33"/>
      <c r="J420" s="33"/>
      <c r="K420" s="33"/>
      <c r="L420" s="34"/>
      <c r="M420" s="34"/>
      <c r="N420" s="34"/>
      <c r="O420" s="33"/>
      <c r="P420" s="33"/>
      <c r="Q420" s="33"/>
      <c r="R420" s="33"/>
    </row>
    <row r="421" spans="2:18" s="31" customFormat="1" x14ac:dyDescent="0.2">
      <c r="B421" s="177"/>
      <c r="C421" s="32"/>
      <c r="D421" s="28"/>
      <c r="E421" s="28"/>
      <c r="F421" s="28"/>
      <c r="G421" s="33"/>
      <c r="H421" s="33"/>
      <c r="I421" s="33"/>
      <c r="J421" s="33"/>
      <c r="K421" s="33"/>
      <c r="L421" s="34"/>
      <c r="M421" s="34"/>
      <c r="N421" s="34"/>
      <c r="O421" s="33"/>
      <c r="P421" s="33"/>
      <c r="Q421" s="33"/>
      <c r="R421" s="33"/>
    </row>
    <row r="422" spans="2:18" s="31" customFormat="1" x14ac:dyDescent="0.2">
      <c r="B422" s="177"/>
      <c r="C422" s="32"/>
      <c r="D422" s="28"/>
      <c r="E422" s="28"/>
      <c r="F422" s="28"/>
      <c r="G422" s="33"/>
      <c r="H422" s="33"/>
      <c r="I422" s="33"/>
      <c r="J422" s="33"/>
      <c r="K422" s="33"/>
      <c r="L422" s="34"/>
      <c r="M422" s="34"/>
      <c r="N422" s="34"/>
      <c r="O422" s="33"/>
      <c r="P422" s="33"/>
      <c r="Q422" s="33"/>
      <c r="R422" s="33"/>
    </row>
    <row r="423" spans="2:18" s="31" customFormat="1" x14ac:dyDescent="0.2">
      <c r="B423" s="177"/>
      <c r="C423" s="32"/>
      <c r="D423" s="28"/>
      <c r="E423" s="28"/>
      <c r="F423" s="28"/>
      <c r="G423" s="33"/>
      <c r="H423" s="33"/>
      <c r="I423" s="33"/>
      <c r="J423" s="33"/>
      <c r="K423" s="33"/>
      <c r="L423" s="34"/>
      <c r="M423" s="34"/>
      <c r="N423" s="34"/>
      <c r="O423" s="33"/>
      <c r="P423" s="33"/>
      <c r="Q423" s="33"/>
      <c r="R423" s="33"/>
    </row>
    <row r="424" spans="2:18" s="31" customFormat="1" x14ac:dyDescent="0.2">
      <c r="B424" s="177"/>
      <c r="C424" s="32"/>
      <c r="D424" s="28"/>
      <c r="E424" s="28"/>
      <c r="F424" s="28"/>
      <c r="G424" s="33"/>
      <c r="H424" s="33"/>
      <c r="I424" s="33"/>
      <c r="J424" s="33"/>
      <c r="K424" s="33"/>
      <c r="L424" s="34"/>
      <c r="M424" s="34"/>
      <c r="N424" s="34"/>
      <c r="O424" s="33"/>
      <c r="P424" s="33"/>
      <c r="Q424" s="33"/>
      <c r="R424" s="33"/>
    </row>
    <row r="425" spans="2:18" s="31" customFormat="1" x14ac:dyDescent="0.2">
      <c r="B425" s="177"/>
      <c r="C425" s="32"/>
      <c r="D425" s="28"/>
      <c r="E425" s="28"/>
      <c r="F425" s="28"/>
      <c r="G425" s="33"/>
      <c r="H425" s="33"/>
      <c r="I425" s="33"/>
      <c r="J425" s="33"/>
      <c r="K425" s="33"/>
      <c r="L425" s="34"/>
      <c r="M425" s="34"/>
      <c r="N425" s="34"/>
      <c r="O425" s="33"/>
      <c r="P425" s="33"/>
      <c r="Q425" s="33"/>
      <c r="R425" s="33"/>
    </row>
    <row r="426" spans="2:18" s="31" customFormat="1" x14ac:dyDescent="0.2">
      <c r="B426" s="177"/>
      <c r="C426" s="32"/>
      <c r="D426" s="28"/>
      <c r="E426" s="28"/>
      <c r="F426" s="28"/>
      <c r="G426" s="33"/>
      <c r="H426" s="33"/>
      <c r="I426" s="33"/>
      <c r="J426" s="33"/>
      <c r="K426" s="33"/>
      <c r="L426" s="34"/>
      <c r="M426" s="34"/>
      <c r="N426" s="34"/>
      <c r="O426" s="33"/>
      <c r="P426" s="33"/>
      <c r="Q426" s="33"/>
      <c r="R426" s="33"/>
    </row>
    <row r="427" spans="2:18" s="31" customFormat="1" x14ac:dyDescent="0.2">
      <c r="B427" s="177"/>
      <c r="C427" s="32"/>
      <c r="D427" s="28"/>
      <c r="E427" s="28"/>
      <c r="F427" s="28"/>
      <c r="G427" s="33"/>
      <c r="H427" s="33"/>
      <c r="I427" s="33"/>
      <c r="J427" s="33"/>
      <c r="K427" s="33"/>
      <c r="L427" s="34"/>
      <c r="M427" s="34"/>
      <c r="N427" s="34"/>
      <c r="O427" s="33"/>
      <c r="P427" s="33"/>
      <c r="Q427" s="33"/>
      <c r="R427" s="33"/>
    </row>
    <row r="428" spans="2:18" s="31" customFormat="1" x14ac:dyDescent="0.2">
      <c r="B428" s="177"/>
      <c r="C428" s="32"/>
      <c r="D428" s="28"/>
      <c r="E428" s="28"/>
      <c r="F428" s="28"/>
      <c r="G428" s="33"/>
      <c r="H428" s="33"/>
      <c r="I428" s="33"/>
      <c r="J428" s="33"/>
      <c r="K428" s="33"/>
      <c r="L428" s="34"/>
      <c r="M428" s="34"/>
      <c r="N428" s="34"/>
      <c r="O428" s="33"/>
      <c r="P428" s="33"/>
      <c r="Q428" s="33"/>
      <c r="R428" s="33"/>
    </row>
    <row r="429" spans="2:18" s="31" customFormat="1" x14ac:dyDescent="0.2">
      <c r="B429" s="177"/>
      <c r="C429" s="32"/>
      <c r="D429" s="28"/>
      <c r="E429" s="28"/>
      <c r="F429" s="28"/>
      <c r="G429" s="33"/>
      <c r="H429" s="33"/>
      <c r="I429" s="33"/>
      <c r="J429" s="33"/>
      <c r="K429" s="33"/>
      <c r="L429" s="34"/>
      <c r="M429" s="34"/>
      <c r="N429" s="34"/>
      <c r="O429" s="33"/>
      <c r="P429" s="33"/>
      <c r="Q429" s="33"/>
      <c r="R429" s="33"/>
    </row>
    <row r="430" spans="2:18" s="31" customFormat="1" x14ac:dyDescent="0.2">
      <c r="B430" s="177"/>
      <c r="C430" s="32"/>
      <c r="D430" s="28"/>
      <c r="E430" s="28"/>
      <c r="F430" s="28"/>
      <c r="G430" s="33"/>
      <c r="H430" s="33"/>
      <c r="I430" s="33"/>
      <c r="J430" s="33"/>
      <c r="K430" s="33"/>
      <c r="L430" s="34"/>
      <c r="M430" s="34"/>
      <c r="N430" s="34"/>
      <c r="O430" s="33"/>
      <c r="P430" s="33"/>
      <c r="Q430" s="33"/>
      <c r="R430" s="33"/>
    </row>
    <row r="431" spans="2:18" s="31" customFormat="1" x14ac:dyDescent="0.2">
      <c r="B431" s="177"/>
      <c r="C431" s="32"/>
      <c r="D431" s="28"/>
      <c r="E431" s="28"/>
      <c r="F431" s="28"/>
      <c r="G431" s="33"/>
      <c r="H431" s="33"/>
      <c r="I431" s="33"/>
      <c r="J431" s="33"/>
      <c r="K431" s="33"/>
      <c r="L431" s="34"/>
      <c r="M431" s="34"/>
      <c r="N431" s="34"/>
      <c r="O431" s="33"/>
      <c r="P431" s="33"/>
      <c r="Q431" s="33"/>
      <c r="R431" s="33"/>
    </row>
    <row r="432" spans="2:18" s="31" customFormat="1" x14ac:dyDescent="0.2">
      <c r="B432" s="177"/>
      <c r="C432" s="32"/>
      <c r="D432" s="28"/>
      <c r="E432" s="28"/>
      <c r="F432" s="28"/>
      <c r="G432" s="33"/>
      <c r="H432" s="33"/>
      <c r="I432" s="33"/>
      <c r="J432" s="33"/>
      <c r="K432" s="33"/>
      <c r="L432" s="34"/>
      <c r="M432" s="34"/>
      <c r="N432" s="34"/>
      <c r="O432" s="33"/>
      <c r="P432" s="33"/>
      <c r="Q432" s="33"/>
      <c r="R432" s="33"/>
    </row>
    <row r="433" spans="2:18" s="31" customFormat="1" x14ac:dyDescent="0.2">
      <c r="B433" s="177"/>
      <c r="C433" s="32"/>
      <c r="D433" s="28"/>
      <c r="E433" s="28"/>
      <c r="F433" s="28"/>
      <c r="G433" s="33"/>
      <c r="H433" s="33"/>
      <c r="I433" s="33"/>
      <c r="J433" s="33"/>
      <c r="K433" s="33"/>
      <c r="L433" s="34"/>
      <c r="M433" s="34"/>
      <c r="N433" s="34"/>
      <c r="O433" s="33"/>
      <c r="P433" s="33"/>
      <c r="Q433" s="33"/>
      <c r="R433" s="33"/>
    </row>
    <row r="434" spans="2:18" s="31" customFormat="1" x14ac:dyDescent="0.2">
      <c r="B434" s="177"/>
      <c r="C434" s="32"/>
      <c r="D434" s="28"/>
      <c r="E434" s="28"/>
      <c r="F434" s="28"/>
      <c r="G434" s="33"/>
      <c r="H434" s="33"/>
      <c r="I434" s="33"/>
      <c r="J434" s="33"/>
      <c r="K434" s="33"/>
      <c r="L434" s="34"/>
      <c r="M434" s="34"/>
      <c r="N434" s="34"/>
      <c r="O434" s="33"/>
      <c r="P434" s="33"/>
      <c r="Q434" s="33"/>
      <c r="R434" s="33"/>
    </row>
    <row r="435" spans="2:18" s="31" customFormat="1" x14ac:dyDescent="0.2">
      <c r="B435" s="177"/>
      <c r="C435" s="32"/>
      <c r="D435" s="28"/>
      <c r="E435" s="28"/>
      <c r="F435" s="28"/>
      <c r="G435" s="33"/>
      <c r="H435" s="33"/>
      <c r="I435" s="33"/>
      <c r="J435" s="33"/>
      <c r="K435" s="33"/>
      <c r="L435" s="34"/>
      <c r="M435" s="34"/>
      <c r="N435" s="34"/>
      <c r="O435" s="33"/>
      <c r="P435" s="33"/>
      <c r="Q435" s="33"/>
      <c r="R435" s="33"/>
    </row>
    <row r="436" spans="2:18" s="31" customFormat="1" x14ac:dyDescent="0.2">
      <c r="B436" s="177"/>
      <c r="C436" s="32"/>
      <c r="D436" s="28"/>
      <c r="E436" s="28"/>
      <c r="F436" s="28"/>
      <c r="G436" s="33"/>
      <c r="H436" s="33"/>
      <c r="I436" s="33"/>
      <c r="J436" s="33"/>
      <c r="K436" s="33"/>
      <c r="L436" s="34"/>
      <c r="M436" s="34"/>
      <c r="N436" s="34"/>
      <c r="O436" s="33"/>
      <c r="P436" s="33"/>
      <c r="Q436" s="33"/>
      <c r="R436" s="33"/>
    </row>
    <row r="437" spans="2:18" s="31" customFormat="1" x14ac:dyDescent="0.2">
      <c r="B437" s="177"/>
      <c r="C437" s="32"/>
      <c r="D437" s="28"/>
      <c r="E437" s="28"/>
      <c r="F437" s="28"/>
      <c r="G437" s="33"/>
      <c r="H437" s="33"/>
      <c r="I437" s="33"/>
      <c r="J437" s="33"/>
      <c r="K437" s="33"/>
      <c r="L437" s="34"/>
      <c r="M437" s="34"/>
      <c r="N437" s="34"/>
      <c r="O437" s="33"/>
      <c r="P437" s="33"/>
      <c r="Q437" s="33"/>
      <c r="R437" s="33"/>
    </row>
    <row r="438" spans="2:18" s="31" customFormat="1" x14ac:dyDescent="0.2">
      <c r="B438" s="177"/>
      <c r="C438" s="32"/>
      <c r="D438" s="28"/>
      <c r="E438" s="28"/>
      <c r="F438" s="28"/>
      <c r="G438" s="33"/>
      <c r="H438" s="33"/>
      <c r="I438" s="33"/>
      <c r="J438" s="33"/>
      <c r="K438" s="33"/>
      <c r="L438" s="34"/>
      <c r="M438" s="34"/>
      <c r="N438" s="34"/>
      <c r="O438" s="33"/>
      <c r="P438" s="33"/>
      <c r="Q438" s="33"/>
      <c r="R438" s="33"/>
    </row>
    <row r="439" spans="2:18" s="31" customFormat="1" x14ac:dyDescent="0.2">
      <c r="B439" s="177"/>
      <c r="C439" s="32"/>
      <c r="D439" s="28"/>
      <c r="E439" s="28"/>
      <c r="F439" s="28"/>
      <c r="G439" s="33"/>
      <c r="H439" s="33"/>
      <c r="I439" s="33"/>
      <c r="J439" s="33"/>
      <c r="K439" s="33"/>
      <c r="L439" s="34"/>
      <c r="M439" s="34"/>
      <c r="N439" s="34"/>
      <c r="O439" s="33"/>
      <c r="P439" s="33"/>
      <c r="Q439" s="33"/>
      <c r="R439" s="33"/>
    </row>
    <row r="440" spans="2:18" s="31" customFormat="1" x14ac:dyDescent="0.2">
      <c r="B440" s="177"/>
      <c r="C440" s="32"/>
      <c r="D440" s="28"/>
      <c r="E440" s="28"/>
      <c r="F440" s="28"/>
      <c r="G440" s="33"/>
      <c r="H440" s="33"/>
      <c r="I440" s="33"/>
      <c r="J440" s="33"/>
      <c r="K440" s="33"/>
      <c r="L440" s="34"/>
      <c r="M440" s="34"/>
      <c r="N440" s="34"/>
      <c r="O440" s="33"/>
      <c r="P440" s="33"/>
      <c r="Q440" s="33"/>
      <c r="R440" s="33"/>
    </row>
    <row r="441" spans="2:18" s="31" customFormat="1" x14ac:dyDescent="0.2">
      <c r="B441" s="177"/>
      <c r="C441" s="32"/>
      <c r="D441" s="28"/>
      <c r="E441" s="28"/>
      <c r="F441" s="28"/>
      <c r="G441" s="33"/>
      <c r="H441" s="33"/>
      <c r="I441" s="33"/>
      <c r="J441" s="33"/>
      <c r="K441" s="33"/>
      <c r="L441" s="34"/>
      <c r="M441" s="34"/>
      <c r="N441" s="34"/>
      <c r="O441" s="33"/>
      <c r="P441" s="33"/>
      <c r="Q441" s="33"/>
      <c r="R441" s="33"/>
    </row>
    <row r="442" spans="2:18" s="31" customFormat="1" x14ac:dyDescent="0.2">
      <c r="B442" s="177"/>
      <c r="C442" s="32"/>
      <c r="D442" s="28"/>
      <c r="E442" s="28"/>
      <c r="F442" s="28"/>
      <c r="G442" s="33"/>
      <c r="H442" s="33"/>
      <c r="I442" s="33"/>
      <c r="J442" s="33"/>
      <c r="K442" s="33"/>
      <c r="L442" s="34"/>
      <c r="M442" s="34"/>
      <c r="N442" s="34"/>
      <c r="O442" s="33"/>
      <c r="P442" s="33"/>
      <c r="Q442" s="33"/>
      <c r="R442" s="33"/>
    </row>
    <row r="443" spans="2:18" s="31" customFormat="1" x14ac:dyDescent="0.2">
      <c r="B443" s="177"/>
      <c r="C443" s="32"/>
      <c r="D443" s="28"/>
      <c r="E443" s="28"/>
      <c r="F443" s="28"/>
      <c r="G443" s="33"/>
      <c r="H443" s="33"/>
      <c r="I443" s="33"/>
      <c r="J443" s="33"/>
      <c r="K443" s="33"/>
      <c r="L443" s="34"/>
      <c r="M443" s="34"/>
      <c r="N443" s="34"/>
      <c r="O443" s="33"/>
      <c r="P443" s="33"/>
      <c r="Q443" s="33"/>
      <c r="R443" s="33"/>
    </row>
    <row r="444" spans="2:18" s="31" customFormat="1" x14ac:dyDescent="0.2">
      <c r="B444" s="177"/>
      <c r="C444" s="32"/>
      <c r="D444" s="32"/>
      <c r="E444" s="32"/>
      <c r="F444" s="32"/>
      <c r="G444" s="33"/>
      <c r="H444" s="33"/>
      <c r="I444" s="33"/>
      <c r="J444" s="33"/>
      <c r="K444" s="33"/>
      <c r="L444" s="34"/>
      <c r="M444" s="34"/>
      <c r="N444" s="34"/>
      <c r="O444" s="33"/>
      <c r="P444" s="33"/>
      <c r="Q444" s="33"/>
      <c r="R444" s="33"/>
    </row>
    <row r="445" spans="2:18" s="31" customFormat="1" x14ac:dyDescent="0.2">
      <c r="B445" s="177"/>
      <c r="C445" s="32"/>
      <c r="D445" s="32"/>
      <c r="E445" s="32"/>
      <c r="F445" s="32"/>
      <c r="G445" s="33"/>
      <c r="H445" s="33"/>
      <c r="I445" s="33"/>
      <c r="J445" s="33"/>
      <c r="K445" s="33"/>
      <c r="L445" s="34"/>
      <c r="M445" s="34"/>
      <c r="N445" s="34"/>
      <c r="O445" s="33"/>
      <c r="P445" s="33"/>
      <c r="Q445" s="33"/>
      <c r="R445" s="33"/>
    </row>
    <row r="446" spans="2:18" s="31" customFormat="1" x14ac:dyDescent="0.2">
      <c r="B446" s="177"/>
      <c r="C446" s="32"/>
      <c r="D446" s="32"/>
      <c r="E446" s="32"/>
      <c r="F446" s="32"/>
      <c r="G446" s="33"/>
      <c r="H446" s="33"/>
      <c r="I446" s="33"/>
      <c r="J446" s="33"/>
      <c r="K446" s="33"/>
      <c r="L446" s="34"/>
      <c r="M446" s="34"/>
      <c r="N446" s="34"/>
      <c r="O446" s="33"/>
      <c r="P446" s="33"/>
      <c r="Q446" s="33"/>
      <c r="R446" s="33"/>
    </row>
    <row r="447" spans="2:18" s="31" customFormat="1" x14ac:dyDescent="0.2">
      <c r="B447" s="177"/>
      <c r="C447" s="32"/>
      <c r="D447" s="32"/>
      <c r="E447" s="32"/>
      <c r="F447" s="32"/>
      <c r="L447" s="35"/>
      <c r="M447" s="35"/>
      <c r="N447" s="35"/>
    </row>
    <row r="448" spans="2:18" s="31" customFormat="1" x14ac:dyDescent="0.2">
      <c r="B448" s="177"/>
      <c r="C448" s="32"/>
      <c r="D448" s="32"/>
      <c r="E448" s="32"/>
      <c r="F448" s="32"/>
      <c r="L448" s="35"/>
      <c r="M448" s="35"/>
      <c r="N448" s="35"/>
    </row>
    <row r="449" spans="2:14" s="31" customFormat="1" x14ac:dyDescent="0.2">
      <c r="B449" s="177"/>
      <c r="C449" s="32"/>
      <c r="D449" s="32"/>
      <c r="E449" s="32"/>
      <c r="F449" s="32"/>
      <c r="L449" s="35"/>
      <c r="M449" s="35"/>
      <c r="N449" s="35"/>
    </row>
    <row r="450" spans="2:14" s="31" customFormat="1" x14ac:dyDescent="0.2">
      <c r="B450" s="177"/>
      <c r="C450" s="32"/>
      <c r="D450" s="32"/>
      <c r="E450" s="32"/>
      <c r="F450" s="32"/>
      <c r="L450" s="35"/>
      <c r="M450" s="35"/>
      <c r="N450" s="35"/>
    </row>
    <row r="451" spans="2:14" s="31" customFormat="1" x14ac:dyDescent="0.2">
      <c r="B451" s="177"/>
      <c r="C451" s="32"/>
      <c r="D451" s="32"/>
      <c r="E451" s="32"/>
      <c r="F451" s="32"/>
      <c r="L451" s="35"/>
      <c r="M451" s="35"/>
      <c r="N451" s="35"/>
    </row>
    <row r="452" spans="2:14" s="31" customFormat="1" x14ac:dyDescent="0.2">
      <c r="B452" s="177"/>
      <c r="C452" s="32"/>
      <c r="D452" s="32"/>
      <c r="E452" s="32"/>
      <c r="F452" s="32"/>
      <c r="L452" s="35"/>
      <c r="M452" s="35"/>
      <c r="N452" s="35"/>
    </row>
    <row r="453" spans="2:14" s="31" customFormat="1" x14ac:dyDescent="0.2">
      <c r="B453" s="177"/>
      <c r="C453" s="32"/>
      <c r="D453" s="32"/>
      <c r="E453" s="32"/>
      <c r="F453" s="32"/>
      <c r="L453" s="35"/>
      <c r="M453" s="35"/>
      <c r="N453" s="35"/>
    </row>
    <row r="454" spans="2:14" s="31" customFormat="1" x14ac:dyDescent="0.2">
      <c r="B454" s="177"/>
      <c r="C454" s="32"/>
      <c r="D454" s="32"/>
      <c r="E454" s="32"/>
      <c r="F454" s="32"/>
      <c r="L454" s="35"/>
      <c r="M454" s="35"/>
      <c r="N454" s="35"/>
    </row>
    <row r="455" spans="2:14" s="31" customFormat="1" x14ac:dyDescent="0.2">
      <c r="B455" s="177"/>
      <c r="C455" s="32"/>
      <c r="D455" s="32"/>
      <c r="E455" s="32"/>
      <c r="F455" s="32"/>
      <c r="L455" s="35"/>
      <c r="M455" s="35"/>
      <c r="N455" s="35"/>
    </row>
    <row r="456" spans="2:14" s="31" customFormat="1" x14ac:dyDescent="0.2">
      <c r="B456" s="177"/>
      <c r="C456" s="32"/>
      <c r="D456" s="32"/>
      <c r="E456" s="32"/>
      <c r="F456" s="32"/>
      <c r="L456" s="35"/>
      <c r="M456" s="35"/>
      <c r="N456" s="35"/>
    </row>
    <row r="457" spans="2:14" s="31" customFormat="1" x14ac:dyDescent="0.2">
      <c r="B457" s="177"/>
      <c r="C457" s="32"/>
      <c r="D457" s="32"/>
      <c r="E457" s="32"/>
      <c r="F457" s="32"/>
      <c r="L457" s="35"/>
      <c r="M457" s="35"/>
      <c r="N457" s="35"/>
    </row>
    <row r="458" spans="2:14" s="31" customFormat="1" x14ac:dyDescent="0.2">
      <c r="B458" s="177"/>
      <c r="C458" s="32"/>
      <c r="D458" s="32"/>
      <c r="E458" s="32"/>
      <c r="F458" s="32"/>
      <c r="L458" s="35"/>
      <c r="M458" s="35"/>
      <c r="N458" s="35"/>
    </row>
    <row r="459" spans="2:14" s="31" customFormat="1" x14ac:dyDescent="0.2">
      <c r="B459" s="177"/>
      <c r="C459" s="32"/>
      <c r="D459" s="32"/>
      <c r="E459" s="32"/>
      <c r="F459" s="32"/>
      <c r="L459" s="35"/>
      <c r="M459" s="35"/>
      <c r="N459" s="35"/>
    </row>
    <row r="460" spans="2:14" s="31" customFormat="1" x14ac:dyDescent="0.2">
      <c r="B460" s="177"/>
      <c r="C460" s="32"/>
      <c r="D460" s="32"/>
      <c r="E460" s="32"/>
      <c r="F460" s="32"/>
      <c r="L460" s="35"/>
      <c r="M460" s="35"/>
      <c r="N460" s="35"/>
    </row>
    <row r="461" spans="2:14" s="31" customFormat="1" x14ac:dyDescent="0.2">
      <c r="B461" s="177"/>
      <c r="C461" s="32"/>
      <c r="D461" s="32"/>
      <c r="E461" s="32"/>
      <c r="F461" s="32"/>
      <c r="L461" s="35"/>
      <c r="M461" s="35"/>
      <c r="N461" s="35"/>
    </row>
    <row r="462" spans="2:14" s="31" customFormat="1" x14ac:dyDescent="0.2">
      <c r="B462" s="177"/>
      <c r="C462" s="32"/>
      <c r="D462" s="32"/>
      <c r="E462" s="32"/>
      <c r="F462" s="32"/>
      <c r="L462" s="35"/>
      <c r="M462" s="35"/>
      <c r="N462" s="35"/>
    </row>
    <row r="463" spans="2:14" s="31" customFormat="1" x14ac:dyDescent="0.2">
      <c r="B463" s="177"/>
      <c r="C463" s="32"/>
      <c r="D463" s="32"/>
      <c r="E463" s="32"/>
      <c r="F463" s="32"/>
      <c r="L463" s="35"/>
      <c r="M463" s="35"/>
      <c r="N463" s="35"/>
    </row>
    <row r="464" spans="2:14" s="31" customFormat="1" x14ac:dyDescent="0.2">
      <c r="B464" s="177"/>
      <c r="C464" s="32"/>
      <c r="D464" s="32"/>
      <c r="E464" s="32"/>
      <c r="F464" s="32"/>
      <c r="L464" s="35"/>
      <c r="M464" s="35"/>
      <c r="N464" s="35"/>
    </row>
    <row r="465" spans="2:14" s="31" customFormat="1" x14ac:dyDescent="0.2">
      <c r="B465" s="177"/>
      <c r="C465" s="32"/>
      <c r="D465" s="32"/>
      <c r="E465" s="32"/>
      <c r="F465" s="32"/>
      <c r="L465" s="35"/>
      <c r="M465" s="35"/>
      <c r="N465" s="35"/>
    </row>
    <row r="466" spans="2:14" s="31" customFormat="1" x14ac:dyDescent="0.2">
      <c r="B466" s="177"/>
      <c r="C466" s="32"/>
      <c r="D466" s="32"/>
      <c r="E466" s="32"/>
      <c r="F466" s="32"/>
      <c r="L466" s="35"/>
      <c r="M466" s="35"/>
      <c r="N466" s="35"/>
    </row>
    <row r="467" spans="2:14" s="31" customFormat="1" x14ac:dyDescent="0.2">
      <c r="B467" s="177"/>
      <c r="C467" s="32"/>
      <c r="D467" s="32"/>
      <c r="E467" s="32"/>
      <c r="F467" s="32"/>
      <c r="L467" s="35"/>
      <c r="M467" s="35"/>
      <c r="N467" s="35"/>
    </row>
    <row r="468" spans="2:14" s="31" customFormat="1" x14ac:dyDescent="0.2">
      <c r="B468" s="177"/>
      <c r="C468" s="32"/>
      <c r="D468" s="32"/>
      <c r="E468" s="32"/>
      <c r="F468" s="32"/>
      <c r="L468" s="35"/>
      <c r="M468" s="35"/>
      <c r="N468" s="35"/>
    </row>
    <row r="469" spans="2:14" s="31" customFormat="1" x14ac:dyDescent="0.2">
      <c r="B469" s="177"/>
      <c r="C469" s="32"/>
      <c r="D469" s="32"/>
      <c r="E469" s="32"/>
      <c r="F469" s="32"/>
      <c r="L469" s="35"/>
      <c r="M469" s="35"/>
      <c r="N469" s="35"/>
    </row>
    <row r="470" spans="2:14" s="31" customFormat="1" x14ac:dyDescent="0.2">
      <c r="B470" s="177"/>
      <c r="C470" s="32"/>
      <c r="D470" s="32"/>
      <c r="E470" s="32"/>
      <c r="F470" s="32"/>
      <c r="L470" s="35"/>
      <c r="M470" s="35"/>
      <c r="N470" s="35"/>
    </row>
    <row r="471" spans="2:14" s="31" customFormat="1" x14ac:dyDescent="0.2">
      <c r="B471" s="177"/>
      <c r="C471" s="32"/>
      <c r="D471" s="32"/>
      <c r="E471" s="32"/>
      <c r="F471" s="32"/>
      <c r="L471" s="35"/>
      <c r="M471" s="35"/>
      <c r="N471" s="35"/>
    </row>
    <row r="472" spans="2:14" s="31" customFormat="1" x14ac:dyDescent="0.2">
      <c r="B472" s="177"/>
      <c r="C472" s="32"/>
      <c r="D472" s="32"/>
      <c r="E472" s="32"/>
      <c r="F472" s="32"/>
      <c r="L472" s="35"/>
      <c r="M472" s="35"/>
      <c r="N472" s="35"/>
    </row>
    <row r="473" spans="2:14" s="31" customFormat="1" x14ac:dyDescent="0.2">
      <c r="B473" s="177"/>
      <c r="C473" s="32"/>
      <c r="D473" s="32"/>
      <c r="E473" s="32"/>
      <c r="F473" s="32"/>
      <c r="L473" s="35"/>
      <c r="M473" s="35"/>
      <c r="N473" s="35"/>
    </row>
    <row r="474" spans="2:14" s="31" customFormat="1" x14ac:dyDescent="0.2">
      <c r="B474" s="177"/>
      <c r="C474" s="32"/>
      <c r="D474" s="32"/>
      <c r="E474" s="32"/>
      <c r="F474" s="32"/>
      <c r="L474" s="35"/>
      <c r="M474" s="35"/>
      <c r="N474" s="35"/>
    </row>
    <row r="475" spans="2:14" s="31" customFormat="1" x14ac:dyDescent="0.2">
      <c r="B475" s="177"/>
      <c r="C475" s="32"/>
      <c r="D475" s="32"/>
      <c r="E475" s="32"/>
      <c r="F475" s="32"/>
      <c r="L475" s="35"/>
      <c r="M475" s="35"/>
      <c r="N475" s="35"/>
    </row>
    <row r="476" spans="2:14" s="31" customFormat="1" x14ac:dyDescent="0.2">
      <c r="B476" s="177"/>
      <c r="C476" s="32"/>
      <c r="D476" s="32"/>
      <c r="E476" s="32"/>
      <c r="F476" s="32"/>
      <c r="L476" s="35"/>
      <c r="M476" s="35"/>
      <c r="N476" s="35"/>
    </row>
    <row r="477" spans="2:14" s="31" customFormat="1" x14ac:dyDescent="0.2">
      <c r="B477" s="177"/>
      <c r="C477" s="32"/>
      <c r="D477" s="32"/>
      <c r="E477" s="32"/>
      <c r="F477" s="32"/>
      <c r="L477" s="35"/>
      <c r="M477" s="35"/>
      <c r="N477" s="35"/>
    </row>
    <row r="478" spans="2:14" s="31" customFormat="1" x14ac:dyDescent="0.2">
      <c r="B478" s="177"/>
      <c r="C478" s="32"/>
      <c r="D478" s="32"/>
      <c r="E478" s="32"/>
      <c r="F478" s="32"/>
      <c r="L478" s="35"/>
      <c r="M478" s="35"/>
      <c r="N478" s="35"/>
    </row>
    <row r="479" spans="2:14" s="31" customFormat="1" x14ac:dyDescent="0.2">
      <c r="B479" s="177"/>
      <c r="C479" s="32"/>
      <c r="D479" s="32"/>
      <c r="E479" s="32"/>
      <c r="F479" s="32"/>
      <c r="L479" s="35"/>
      <c r="M479" s="35"/>
      <c r="N479" s="35"/>
    </row>
    <row r="480" spans="2:14" s="31" customFormat="1" x14ac:dyDescent="0.2">
      <c r="B480" s="177"/>
      <c r="C480" s="32"/>
      <c r="D480" s="32"/>
      <c r="E480" s="32"/>
      <c r="F480" s="32"/>
      <c r="L480" s="35"/>
      <c r="M480" s="35"/>
      <c r="N480" s="35"/>
    </row>
    <row r="481" spans="2:14" s="31" customFormat="1" x14ac:dyDescent="0.2">
      <c r="B481" s="177"/>
      <c r="C481" s="32"/>
      <c r="D481" s="32"/>
      <c r="E481" s="32"/>
      <c r="F481" s="32"/>
      <c r="L481" s="35"/>
      <c r="M481" s="35"/>
      <c r="N481" s="35"/>
    </row>
    <row r="482" spans="2:14" s="31" customFormat="1" x14ac:dyDescent="0.2">
      <c r="B482" s="177"/>
      <c r="C482" s="32"/>
      <c r="D482" s="32"/>
      <c r="E482" s="32"/>
      <c r="F482" s="32"/>
      <c r="L482" s="35"/>
      <c r="M482" s="35"/>
      <c r="N482" s="35"/>
    </row>
    <row r="483" spans="2:14" s="31" customFormat="1" x14ac:dyDescent="0.2">
      <c r="B483" s="177"/>
      <c r="C483" s="32"/>
      <c r="D483" s="32"/>
      <c r="E483" s="32"/>
      <c r="F483" s="32"/>
      <c r="L483" s="35"/>
      <c r="M483" s="35"/>
      <c r="N483" s="35"/>
    </row>
    <row r="484" spans="2:14" s="31" customFormat="1" x14ac:dyDescent="0.2">
      <c r="B484" s="177"/>
      <c r="C484" s="32"/>
      <c r="D484" s="32"/>
      <c r="E484" s="32"/>
      <c r="F484" s="32"/>
      <c r="L484" s="35"/>
      <c r="M484" s="35"/>
      <c r="N484" s="35"/>
    </row>
    <row r="485" spans="2:14" s="31" customFormat="1" x14ac:dyDescent="0.2">
      <c r="B485" s="177"/>
      <c r="C485" s="32"/>
      <c r="D485" s="32"/>
      <c r="E485" s="32"/>
      <c r="F485" s="32"/>
      <c r="L485" s="35"/>
      <c r="M485" s="35"/>
      <c r="N485" s="35"/>
    </row>
    <row r="486" spans="2:14" s="31" customFormat="1" x14ac:dyDescent="0.2">
      <c r="B486" s="177"/>
      <c r="C486" s="32"/>
      <c r="D486" s="32"/>
      <c r="E486" s="32"/>
      <c r="F486" s="32"/>
      <c r="L486" s="35"/>
      <c r="M486" s="35"/>
      <c r="N486" s="35"/>
    </row>
    <row r="487" spans="2:14" s="31" customFormat="1" x14ac:dyDescent="0.2">
      <c r="B487" s="177"/>
      <c r="C487" s="32"/>
      <c r="D487" s="32"/>
      <c r="E487" s="32"/>
      <c r="F487" s="32"/>
      <c r="L487" s="35"/>
      <c r="M487" s="35"/>
      <c r="N487" s="35"/>
    </row>
    <row r="488" spans="2:14" s="31" customFormat="1" x14ac:dyDescent="0.2">
      <c r="B488" s="177"/>
      <c r="C488" s="32"/>
      <c r="D488" s="32"/>
      <c r="E488" s="32"/>
      <c r="F488" s="32"/>
      <c r="L488" s="35"/>
      <c r="M488" s="35"/>
      <c r="N488" s="35"/>
    </row>
    <row r="489" spans="2:14" s="31" customFormat="1" x14ac:dyDescent="0.2">
      <c r="B489" s="177"/>
      <c r="C489" s="32"/>
      <c r="D489" s="32"/>
      <c r="E489" s="32"/>
      <c r="F489" s="32"/>
      <c r="L489" s="35"/>
      <c r="M489" s="35"/>
      <c r="N489" s="35"/>
    </row>
    <row r="490" spans="2:14" s="31" customFormat="1" x14ac:dyDescent="0.2">
      <c r="B490" s="177"/>
      <c r="C490" s="32"/>
      <c r="D490" s="32"/>
      <c r="E490" s="32"/>
      <c r="F490" s="32"/>
      <c r="L490" s="35"/>
      <c r="M490" s="35"/>
      <c r="N490" s="35"/>
    </row>
    <row r="491" spans="2:14" s="31" customFormat="1" x14ac:dyDescent="0.2">
      <c r="B491" s="177"/>
      <c r="C491" s="32"/>
      <c r="D491" s="32"/>
      <c r="E491" s="32"/>
      <c r="F491" s="32"/>
      <c r="L491" s="35"/>
      <c r="M491" s="35"/>
      <c r="N491" s="35"/>
    </row>
    <row r="492" spans="2:14" s="31" customFormat="1" x14ac:dyDescent="0.2">
      <c r="B492" s="177"/>
      <c r="C492" s="32"/>
      <c r="D492" s="32"/>
      <c r="E492" s="32"/>
      <c r="F492" s="32"/>
      <c r="L492" s="35"/>
      <c r="M492" s="35"/>
      <c r="N492" s="35"/>
    </row>
    <row r="493" spans="2:14" s="31" customFormat="1" x14ac:dyDescent="0.2">
      <c r="B493" s="177"/>
      <c r="C493" s="32"/>
      <c r="D493" s="32"/>
      <c r="E493" s="32"/>
      <c r="F493" s="32"/>
      <c r="L493" s="35"/>
      <c r="M493" s="35"/>
      <c r="N493" s="35"/>
    </row>
    <row r="494" spans="2:14" s="31" customFormat="1" x14ac:dyDescent="0.2">
      <c r="B494" s="177"/>
      <c r="C494" s="32"/>
      <c r="D494" s="32"/>
      <c r="E494" s="32"/>
      <c r="F494" s="32"/>
      <c r="L494" s="35"/>
      <c r="M494" s="35"/>
      <c r="N494" s="35"/>
    </row>
    <row r="495" spans="2:14" s="31" customFormat="1" x14ac:dyDescent="0.2">
      <c r="B495" s="177"/>
      <c r="C495" s="32"/>
      <c r="D495" s="32"/>
      <c r="E495" s="32"/>
      <c r="F495" s="32"/>
      <c r="L495" s="35"/>
      <c r="M495" s="35"/>
      <c r="N495" s="35"/>
    </row>
    <row r="496" spans="2:14" s="31" customFormat="1" x14ac:dyDescent="0.2">
      <c r="B496" s="177"/>
      <c r="C496" s="32"/>
      <c r="D496" s="32"/>
      <c r="E496" s="32"/>
      <c r="F496" s="32"/>
      <c r="L496" s="35"/>
      <c r="M496" s="35"/>
      <c r="N496" s="35"/>
    </row>
    <row r="497" spans="2:14" s="31" customFormat="1" x14ac:dyDescent="0.2">
      <c r="B497" s="177"/>
      <c r="C497" s="32"/>
      <c r="D497" s="32"/>
      <c r="E497" s="32"/>
      <c r="F497" s="32"/>
      <c r="L497" s="35"/>
      <c r="M497" s="35"/>
      <c r="N497" s="35"/>
    </row>
    <row r="498" spans="2:14" s="31" customFormat="1" x14ac:dyDescent="0.2">
      <c r="B498" s="177"/>
      <c r="C498" s="32"/>
      <c r="D498" s="32"/>
      <c r="E498" s="32"/>
      <c r="F498" s="32"/>
      <c r="L498" s="35"/>
      <c r="M498" s="35"/>
      <c r="N498" s="35"/>
    </row>
    <row r="499" spans="2:14" s="31" customFormat="1" x14ac:dyDescent="0.2">
      <c r="B499" s="177"/>
      <c r="C499" s="32"/>
      <c r="D499" s="32"/>
      <c r="E499" s="32"/>
      <c r="F499" s="32"/>
      <c r="L499" s="35"/>
      <c r="M499" s="35"/>
      <c r="N499" s="35"/>
    </row>
    <row r="500" spans="2:14" s="31" customFormat="1" x14ac:dyDescent="0.2">
      <c r="B500" s="177"/>
      <c r="C500" s="32"/>
      <c r="D500" s="32"/>
      <c r="E500" s="32"/>
      <c r="F500" s="32"/>
      <c r="L500" s="35"/>
      <c r="M500" s="35"/>
      <c r="N500" s="35"/>
    </row>
    <row r="501" spans="2:14" s="31" customFormat="1" x14ac:dyDescent="0.2">
      <c r="B501" s="177"/>
      <c r="C501" s="32"/>
      <c r="D501" s="32"/>
      <c r="E501" s="32"/>
      <c r="F501" s="32"/>
      <c r="L501" s="35"/>
      <c r="M501" s="35"/>
      <c r="N501" s="35"/>
    </row>
    <row r="502" spans="2:14" s="31" customFormat="1" x14ac:dyDescent="0.2">
      <c r="B502" s="177"/>
      <c r="C502" s="32"/>
      <c r="D502" s="32"/>
      <c r="E502" s="32"/>
      <c r="F502" s="32"/>
      <c r="L502" s="35"/>
      <c r="M502" s="35"/>
      <c r="N502" s="35"/>
    </row>
    <row r="503" spans="2:14" s="31" customFormat="1" x14ac:dyDescent="0.2">
      <c r="B503" s="177"/>
      <c r="C503" s="32"/>
      <c r="D503" s="32"/>
      <c r="E503" s="32"/>
      <c r="F503" s="32"/>
      <c r="L503" s="35"/>
      <c r="M503" s="35"/>
      <c r="N503" s="35"/>
    </row>
    <row r="504" spans="2:14" s="31" customFormat="1" x14ac:dyDescent="0.2">
      <c r="B504" s="177"/>
      <c r="C504" s="32"/>
      <c r="D504" s="32"/>
      <c r="E504" s="32"/>
      <c r="F504" s="32"/>
      <c r="L504" s="35"/>
      <c r="M504" s="35"/>
      <c r="N504" s="35"/>
    </row>
    <row r="505" spans="2:14" s="31" customFormat="1" x14ac:dyDescent="0.2">
      <c r="B505" s="177"/>
      <c r="C505" s="32"/>
      <c r="D505" s="32"/>
      <c r="E505" s="32"/>
      <c r="F505" s="32"/>
      <c r="L505" s="35"/>
      <c r="M505" s="35"/>
      <c r="N505" s="35"/>
    </row>
    <row r="506" spans="2:14" s="31" customFormat="1" x14ac:dyDescent="0.2">
      <c r="B506" s="177"/>
      <c r="C506" s="32"/>
      <c r="D506" s="32"/>
      <c r="E506" s="32"/>
      <c r="F506" s="32"/>
      <c r="L506" s="35"/>
      <c r="M506" s="35"/>
      <c r="N506" s="35"/>
    </row>
    <row r="507" spans="2:14" s="31" customFormat="1" x14ac:dyDescent="0.2">
      <c r="B507" s="177"/>
      <c r="C507" s="32"/>
      <c r="D507" s="32"/>
      <c r="E507" s="32"/>
      <c r="F507" s="32"/>
      <c r="L507" s="35"/>
      <c r="M507" s="35"/>
      <c r="N507" s="35"/>
    </row>
    <row r="508" spans="2:14" s="31" customFormat="1" x14ac:dyDescent="0.2">
      <c r="B508" s="177"/>
      <c r="C508" s="32"/>
      <c r="D508" s="32"/>
      <c r="E508" s="32"/>
      <c r="F508" s="32"/>
      <c r="L508" s="35"/>
      <c r="M508" s="35"/>
      <c r="N508" s="35"/>
    </row>
    <row r="509" spans="2:14" s="31" customFormat="1" x14ac:dyDescent="0.2">
      <c r="B509" s="177"/>
      <c r="C509" s="32"/>
      <c r="D509" s="32"/>
      <c r="E509" s="32"/>
      <c r="F509" s="32"/>
      <c r="L509" s="35"/>
      <c r="M509" s="35"/>
      <c r="N509" s="35"/>
    </row>
    <row r="510" spans="2:14" s="31" customFormat="1" x14ac:dyDescent="0.2">
      <c r="B510" s="177"/>
      <c r="C510" s="32"/>
      <c r="D510" s="32"/>
      <c r="E510" s="32"/>
      <c r="F510" s="32"/>
      <c r="L510" s="35"/>
      <c r="M510" s="35"/>
      <c r="N510" s="35"/>
    </row>
    <row r="511" spans="2:14" s="31" customFormat="1" x14ac:dyDescent="0.2">
      <c r="B511" s="177"/>
      <c r="C511" s="32"/>
      <c r="D511" s="32"/>
      <c r="E511" s="32"/>
      <c r="F511" s="32"/>
      <c r="L511" s="35"/>
      <c r="M511" s="35"/>
      <c r="N511" s="35"/>
    </row>
    <row r="512" spans="2:14" s="31" customFormat="1" x14ac:dyDescent="0.2">
      <c r="B512" s="177"/>
      <c r="C512" s="32"/>
      <c r="D512" s="32"/>
      <c r="E512" s="32"/>
      <c r="F512" s="32"/>
      <c r="L512" s="35"/>
      <c r="M512" s="35"/>
      <c r="N512" s="35"/>
    </row>
    <row r="513" spans="2:14" s="31" customFormat="1" x14ac:dyDescent="0.2">
      <c r="B513" s="177"/>
      <c r="C513" s="32"/>
      <c r="D513" s="32"/>
      <c r="E513" s="32"/>
      <c r="F513" s="32"/>
      <c r="L513" s="35"/>
      <c r="M513" s="35"/>
      <c r="N513" s="35"/>
    </row>
    <row r="514" spans="2:14" s="31" customFormat="1" x14ac:dyDescent="0.2">
      <c r="B514" s="177"/>
      <c r="C514" s="32"/>
      <c r="D514" s="32"/>
      <c r="E514" s="32"/>
      <c r="F514" s="32"/>
      <c r="L514" s="35"/>
      <c r="M514" s="35"/>
      <c r="N514" s="35"/>
    </row>
    <row r="515" spans="2:14" s="31" customFormat="1" x14ac:dyDescent="0.2">
      <c r="B515" s="177"/>
      <c r="C515" s="32"/>
      <c r="D515" s="32"/>
      <c r="E515" s="32"/>
      <c r="F515" s="32"/>
      <c r="L515" s="35"/>
      <c r="M515" s="35"/>
      <c r="N515" s="35"/>
    </row>
    <row r="516" spans="2:14" s="31" customFormat="1" x14ac:dyDescent="0.2">
      <c r="B516" s="177"/>
      <c r="C516" s="32"/>
      <c r="D516" s="32"/>
      <c r="E516" s="32"/>
      <c r="F516" s="32"/>
      <c r="L516" s="35"/>
      <c r="M516" s="35"/>
      <c r="N516" s="35"/>
    </row>
    <row r="517" spans="2:14" s="31" customFormat="1" x14ac:dyDescent="0.2">
      <c r="B517" s="177"/>
      <c r="C517" s="32"/>
      <c r="D517" s="32"/>
      <c r="E517" s="32"/>
      <c r="F517" s="32"/>
      <c r="L517" s="35"/>
      <c r="M517" s="35"/>
      <c r="N517" s="35"/>
    </row>
    <row r="518" spans="2:14" s="31" customFormat="1" x14ac:dyDescent="0.2">
      <c r="B518" s="177"/>
      <c r="C518" s="32"/>
      <c r="D518" s="32"/>
      <c r="E518" s="32"/>
      <c r="F518" s="32"/>
      <c r="L518" s="35"/>
      <c r="M518" s="35"/>
      <c r="N518" s="35"/>
    </row>
    <row r="519" spans="2:14" s="31" customFormat="1" x14ac:dyDescent="0.2">
      <c r="B519" s="177"/>
      <c r="C519" s="32"/>
      <c r="D519" s="32"/>
      <c r="E519" s="32"/>
      <c r="F519" s="32"/>
      <c r="L519" s="35"/>
      <c r="M519" s="35"/>
      <c r="N519" s="35"/>
    </row>
    <row r="520" spans="2:14" s="31" customFormat="1" x14ac:dyDescent="0.2">
      <c r="B520" s="177"/>
      <c r="C520" s="32"/>
      <c r="D520" s="32"/>
      <c r="E520" s="32"/>
      <c r="F520" s="32"/>
      <c r="L520" s="35"/>
      <c r="M520" s="35"/>
      <c r="N520" s="35"/>
    </row>
    <row r="521" spans="2:14" s="31" customFormat="1" x14ac:dyDescent="0.2">
      <c r="B521" s="177"/>
      <c r="C521" s="32"/>
      <c r="D521" s="32"/>
      <c r="E521" s="32"/>
      <c r="F521" s="32"/>
      <c r="L521" s="35"/>
      <c r="M521" s="35"/>
      <c r="N521" s="35"/>
    </row>
    <row r="522" spans="2:14" s="31" customFormat="1" x14ac:dyDescent="0.2">
      <c r="B522" s="177"/>
      <c r="C522" s="32"/>
      <c r="D522" s="32"/>
      <c r="E522" s="32"/>
      <c r="F522" s="32"/>
      <c r="L522" s="35"/>
      <c r="M522" s="35"/>
      <c r="N522" s="35"/>
    </row>
    <row r="523" spans="2:14" s="31" customFormat="1" x14ac:dyDescent="0.2">
      <c r="B523" s="177"/>
      <c r="C523" s="32"/>
      <c r="D523" s="32"/>
      <c r="E523" s="32"/>
      <c r="F523" s="32"/>
      <c r="L523" s="35"/>
      <c r="M523" s="35"/>
      <c r="N523" s="35"/>
    </row>
    <row r="524" spans="2:14" s="31" customFormat="1" x14ac:dyDescent="0.2">
      <c r="B524" s="177"/>
      <c r="C524" s="32"/>
      <c r="D524" s="32"/>
      <c r="E524" s="32"/>
      <c r="F524" s="32"/>
      <c r="L524" s="35"/>
      <c r="M524" s="35"/>
      <c r="N524" s="35"/>
    </row>
    <row r="525" spans="2:14" s="31" customFormat="1" x14ac:dyDescent="0.2">
      <c r="B525" s="177"/>
      <c r="C525" s="32"/>
      <c r="D525" s="32"/>
      <c r="E525" s="32"/>
      <c r="F525" s="32"/>
      <c r="L525" s="35"/>
      <c r="M525" s="35"/>
      <c r="N525" s="35"/>
    </row>
    <row r="526" spans="2:14" s="31" customFormat="1" x14ac:dyDescent="0.2">
      <c r="B526" s="177"/>
      <c r="C526" s="32"/>
      <c r="D526" s="32"/>
      <c r="E526" s="32"/>
      <c r="F526" s="32"/>
      <c r="L526" s="35"/>
      <c r="M526" s="35"/>
      <c r="N526" s="35"/>
    </row>
    <row r="527" spans="2:14" s="31" customFormat="1" x14ac:dyDescent="0.2">
      <c r="B527" s="177"/>
      <c r="C527" s="32"/>
      <c r="D527" s="32"/>
      <c r="E527" s="32"/>
      <c r="F527" s="32"/>
      <c r="L527" s="35"/>
      <c r="M527" s="35"/>
      <c r="N527" s="35"/>
    </row>
    <row r="528" spans="2:14" s="31" customFormat="1" x14ac:dyDescent="0.2">
      <c r="B528" s="177"/>
      <c r="C528" s="32"/>
      <c r="D528" s="32"/>
      <c r="E528" s="32"/>
      <c r="F528" s="32"/>
      <c r="L528" s="35"/>
      <c r="M528" s="35"/>
      <c r="N528" s="35"/>
    </row>
    <row r="529" spans="2:14" s="31" customFormat="1" x14ac:dyDescent="0.2">
      <c r="B529" s="177"/>
      <c r="C529" s="32"/>
      <c r="D529" s="32"/>
      <c r="E529" s="32"/>
      <c r="F529" s="32"/>
      <c r="L529" s="35"/>
      <c r="M529" s="35"/>
      <c r="N529" s="35"/>
    </row>
    <row r="530" spans="2:14" s="31" customFormat="1" x14ac:dyDescent="0.2">
      <c r="B530" s="177"/>
      <c r="C530" s="32"/>
      <c r="D530" s="32"/>
      <c r="E530" s="32"/>
      <c r="F530" s="32"/>
      <c r="L530" s="35"/>
      <c r="M530" s="35"/>
      <c r="N530" s="35"/>
    </row>
    <row r="531" spans="2:14" s="31" customFormat="1" x14ac:dyDescent="0.2">
      <c r="B531" s="177"/>
      <c r="C531" s="32"/>
      <c r="D531" s="32"/>
      <c r="E531" s="32"/>
      <c r="F531" s="32"/>
      <c r="L531" s="35"/>
      <c r="M531" s="35"/>
      <c r="N531" s="35"/>
    </row>
    <row r="532" spans="2:14" s="31" customFormat="1" x14ac:dyDescent="0.2">
      <c r="B532" s="177"/>
      <c r="C532" s="32"/>
      <c r="D532" s="32"/>
      <c r="E532" s="32"/>
      <c r="F532" s="32"/>
      <c r="L532" s="35"/>
      <c r="M532" s="35"/>
      <c r="N532" s="35"/>
    </row>
    <row r="533" spans="2:14" s="31" customFormat="1" x14ac:dyDescent="0.2">
      <c r="B533" s="177"/>
      <c r="C533" s="32"/>
      <c r="D533" s="32"/>
      <c r="E533" s="32"/>
      <c r="F533" s="32"/>
      <c r="L533" s="35"/>
      <c r="M533" s="35"/>
      <c r="N533" s="35"/>
    </row>
    <row r="534" spans="2:14" s="31" customFormat="1" x14ac:dyDescent="0.2">
      <c r="B534" s="177"/>
      <c r="C534" s="32"/>
      <c r="D534" s="32"/>
      <c r="E534" s="32"/>
      <c r="F534" s="32"/>
      <c r="L534" s="35"/>
      <c r="M534" s="35"/>
      <c r="N534" s="35"/>
    </row>
    <row r="535" spans="2:14" s="31" customFormat="1" x14ac:dyDescent="0.2">
      <c r="B535" s="177"/>
      <c r="C535" s="32"/>
      <c r="D535" s="32"/>
      <c r="E535" s="32"/>
      <c r="F535" s="32"/>
      <c r="L535" s="35"/>
      <c r="M535" s="35"/>
      <c r="N535" s="35"/>
    </row>
    <row r="536" spans="2:14" s="31" customFormat="1" x14ac:dyDescent="0.2">
      <c r="B536" s="177"/>
      <c r="C536" s="32"/>
      <c r="D536" s="32"/>
      <c r="E536" s="32"/>
      <c r="F536" s="32"/>
      <c r="L536" s="35"/>
      <c r="M536" s="35"/>
      <c r="N536" s="35"/>
    </row>
    <row r="537" spans="2:14" s="31" customFormat="1" x14ac:dyDescent="0.2">
      <c r="B537" s="177"/>
      <c r="C537" s="32"/>
      <c r="D537" s="32"/>
      <c r="E537" s="32"/>
      <c r="F537" s="32"/>
      <c r="L537" s="35"/>
      <c r="M537" s="35"/>
      <c r="N537" s="35"/>
    </row>
    <row r="538" spans="2:14" s="31" customFormat="1" x14ac:dyDescent="0.2">
      <c r="B538" s="177"/>
      <c r="C538" s="32"/>
      <c r="D538" s="32"/>
      <c r="E538" s="32"/>
      <c r="F538" s="32"/>
      <c r="L538" s="35"/>
      <c r="M538" s="35"/>
      <c r="N538" s="35"/>
    </row>
    <row r="539" spans="2:14" s="31" customFormat="1" x14ac:dyDescent="0.2">
      <c r="B539" s="177"/>
      <c r="C539" s="32"/>
      <c r="D539" s="32"/>
      <c r="E539" s="32"/>
      <c r="F539" s="32"/>
      <c r="L539" s="35"/>
      <c r="M539" s="35"/>
      <c r="N539" s="35"/>
    </row>
    <row r="540" spans="2:14" s="31" customFormat="1" x14ac:dyDescent="0.2">
      <c r="B540" s="177"/>
      <c r="C540" s="32"/>
      <c r="D540" s="32"/>
      <c r="E540" s="32"/>
      <c r="F540" s="32"/>
      <c r="L540" s="35"/>
      <c r="M540" s="35"/>
      <c r="N540" s="35"/>
    </row>
    <row r="541" spans="2:14" s="31" customFormat="1" x14ac:dyDescent="0.2">
      <c r="B541" s="177"/>
      <c r="C541" s="32"/>
      <c r="D541" s="32"/>
      <c r="E541" s="32"/>
      <c r="F541" s="32"/>
      <c r="L541" s="35"/>
      <c r="M541" s="35"/>
      <c r="N541" s="35"/>
    </row>
    <row r="542" spans="2:14" s="31" customFormat="1" x14ac:dyDescent="0.2">
      <c r="B542" s="177"/>
      <c r="C542" s="32"/>
      <c r="D542" s="32"/>
      <c r="E542" s="32"/>
      <c r="F542" s="32"/>
      <c r="L542" s="35"/>
      <c r="M542" s="35"/>
      <c r="N542" s="35"/>
    </row>
    <row r="543" spans="2:14" s="31" customFormat="1" x14ac:dyDescent="0.2">
      <c r="B543" s="177"/>
      <c r="C543" s="32"/>
      <c r="D543" s="32"/>
      <c r="E543" s="32"/>
      <c r="F543" s="32"/>
      <c r="L543" s="35"/>
      <c r="M543" s="35"/>
      <c r="N543" s="35"/>
    </row>
    <row r="544" spans="2:14" s="31" customFormat="1" x14ac:dyDescent="0.2">
      <c r="B544" s="177"/>
      <c r="C544" s="32"/>
      <c r="D544" s="32"/>
      <c r="E544" s="32"/>
      <c r="F544" s="32"/>
      <c r="L544" s="35"/>
      <c r="M544" s="35"/>
      <c r="N544" s="35"/>
    </row>
    <row r="545" spans="2:14" s="31" customFormat="1" x14ac:dyDescent="0.2">
      <c r="B545" s="177"/>
      <c r="C545" s="32"/>
      <c r="D545" s="32"/>
      <c r="E545" s="32"/>
      <c r="F545" s="32"/>
      <c r="L545" s="35"/>
      <c r="M545" s="35"/>
      <c r="N545" s="35"/>
    </row>
    <row r="546" spans="2:14" s="31" customFormat="1" x14ac:dyDescent="0.2">
      <c r="B546" s="177"/>
      <c r="C546" s="32"/>
      <c r="D546" s="32"/>
      <c r="E546" s="32"/>
      <c r="F546" s="32"/>
      <c r="L546" s="35"/>
      <c r="M546" s="35"/>
      <c r="N546" s="35"/>
    </row>
    <row r="547" spans="2:14" s="31" customFormat="1" x14ac:dyDescent="0.2">
      <c r="B547" s="177"/>
      <c r="C547" s="32"/>
      <c r="D547" s="32"/>
      <c r="E547" s="32"/>
      <c r="F547" s="32"/>
      <c r="L547" s="35"/>
      <c r="M547" s="35"/>
      <c r="N547" s="35"/>
    </row>
    <row r="548" spans="2:14" s="31" customFormat="1" x14ac:dyDescent="0.2">
      <c r="B548" s="177"/>
      <c r="C548" s="32"/>
      <c r="D548" s="32"/>
      <c r="E548" s="32"/>
      <c r="F548" s="32"/>
      <c r="L548" s="35"/>
      <c r="M548" s="35"/>
      <c r="N548" s="35"/>
    </row>
    <row r="549" spans="2:14" s="31" customFormat="1" x14ac:dyDescent="0.2">
      <c r="B549" s="177"/>
      <c r="C549" s="32"/>
      <c r="D549" s="32"/>
      <c r="E549" s="32"/>
      <c r="F549" s="32"/>
      <c r="L549" s="35"/>
      <c r="M549" s="35"/>
      <c r="N549" s="35"/>
    </row>
    <row r="550" spans="2:14" s="31" customFormat="1" x14ac:dyDescent="0.2">
      <c r="B550" s="177"/>
      <c r="C550" s="32"/>
      <c r="D550" s="32"/>
      <c r="E550" s="32"/>
      <c r="F550" s="32"/>
      <c r="L550" s="35"/>
      <c r="M550" s="35"/>
      <c r="N550" s="35"/>
    </row>
    <row r="551" spans="2:14" s="31" customFormat="1" x14ac:dyDescent="0.2">
      <c r="B551" s="177"/>
      <c r="C551" s="32"/>
      <c r="D551" s="32"/>
      <c r="E551" s="32"/>
      <c r="F551" s="32"/>
      <c r="L551" s="35"/>
      <c r="M551" s="35"/>
      <c r="N551" s="35"/>
    </row>
    <row r="552" spans="2:14" s="31" customFormat="1" x14ac:dyDescent="0.2">
      <c r="B552" s="177"/>
      <c r="C552" s="32"/>
      <c r="D552" s="32"/>
      <c r="E552" s="32"/>
      <c r="F552" s="32"/>
      <c r="L552" s="35"/>
      <c r="M552" s="35"/>
      <c r="N552" s="35"/>
    </row>
    <row r="553" spans="2:14" s="31" customFormat="1" x14ac:dyDescent="0.2">
      <c r="B553" s="177"/>
      <c r="C553" s="32"/>
      <c r="D553" s="32"/>
      <c r="E553" s="32"/>
      <c r="F553" s="32"/>
      <c r="L553" s="35"/>
      <c r="M553" s="35"/>
      <c r="N553" s="35"/>
    </row>
    <row r="554" spans="2:14" s="31" customFormat="1" x14ac:dyDescent="0.2">
      <c r="B554" s="177"/>
      <c r="C554" s="32"/>
      <c r="D554" s="32"/>
      <c r="E554" s="32"/>
      <c r="F554" s="32"/>
      <c r="L554" s="35"/>
      <c r="M554" s="35"/>
      <c r="N554" s="35"/>
    </row>
    <row r="555" spans="2:14" s="31" customFormat="1" x14ac:dyDescent="0.2">
      <c r="B555" s="177"/>
      <c r="C555" s="32"/>
      <c r="D555" s="32"/>
      <c r="E555" s="32"/>
      <c r="F555" s="32"/>
      <c r="L555" s="35"/>
      <c r="M555" s="35"/>
      <c r="N555" s="35"/>
    </row>
    <row r="556" spans="2:14" s="31" customFormat="1" x14ac:dyDescent="0.2">
      <c r="B556" s="177"/>
      <c r="C556" s="32"/>
      <c r="D556" s="32"/>
      <c r="E556" s="32"/>
      <c r="F556" s="32"/>
      <c r="L556" s="35"/>
      <c r="M556" s="35"/>
      <c r="N556" s="35"/>
    </row>
    <row r="557" spans="2:14" s="31" customFormat="1" x14ac:dyDescent="0.2">
      <c r="B557" s="177"/>
      <c r="C557" s="32"/>
      <c r="D557" s="32"/>
      <c r="E557" s="32"/>
      <c r="F557" s="32"/>
      <c r="L557" s="35"/>
      <c r="M557" s="35"/>
      <c r="N557" s="35"/>
    </row>
    <row r="558" spans="2:14" s="31" customFormat="1" x14ac:dyDescent="0.2">
      <c r="B558" s="177"/>
      <c r="C558" s="32"/>
      <c r="D558" s="32"/>
      <c r="E558" s="32"/>
      <c r="F558" s="32"/>
      <c r="L558" s="35"/>
      <c r="M558" s="35"/>
      <c r="N558" s="35"/>
    </row>
    <row r="559" spans="2:14" s="31" customFormat="1" x14ac:dyDescent="0.2">
      <c r="B559" s="177"/>
      <c r="C559" s="32"/>
      <c r="D559" s="32"/>
      <c r="E559" s="32"/>
      <c r="F559" s="32"/>
      <c r="L559" s="35"/>
      <c r="M559" s="35"/>
      <c r="N559" s="35"/>
    </row>
    <row r="560" spans="2:14" s="31" customFormat="1" x14ac:dyDescent="0.2">
      <c r="B560" s="177"/>
      <c r="C560" s="32"/>
      <c r="D560" s="32"/>
      <c r="E560" s="32"/>
      <c r="F560" s="32"/>
      <c r="L560" s="35"/>
      <c r="M560" s="35"/>
      <c r="N560" s="35"/>
    </row>
    <row r="561" spans="2:14" s="31" customFormat="1" x14ac:dyDescent="0.2">
      <c r="B561" s="177"/>
      <c r="C561" s="32"/>
      <c r="D561" s="32"/>
      <c r="E561" s="32"/>
      <c r="F561" s="32"/>
      <c r="L561" s="35"/>
      <c r="M561" s="35"/>
      <c r="N561" s="35"/>
    </row>
    <row r="562" spans="2:14" s="31" customFormat="1" x14ac:dyDescent="0.2">
      <c r="B562" s="177"/>
      <c r="C562" s="32"/>
      <c r="D562" s="32"/>
      <c r="E562" s="32"/>
      <c r="F562" s="32"/>
      <c r="L562" s="35"/>
      <c r="M562" s="35"/>
      <c r="N562" s="35"/>
    </row>
    <row r="563" spans="2:14" s="31" customFormat="1" x14ac:dyDescent="0.2">
      <c r="B563" s="177"/>
      <c r="C563" s="32"/>
      <c r="D563" s="32"/>
      <c r="E563" s="32"/>
      <c r="F563" s="32"/>
      <c r="L563" s="35"/>
      <c r="M563" s="35"/>
      <c r="N563" s="35"/>
    </row>
    <row r="564" spans="2:14" s="31" customFormat="1" x14ac:dyDescent="0.2">
      <c r="B564" s="177"/>
      <c r="C564" s="32"/>
      <c r="D564" s="32"/>
      <c r="E564" s="32"/>
      <c r="F564" s="32"/>
      <c r="L564" s="35"/>
      <c r="M564" s="35"/>
      <c r="N564" s="35"/>
    </row>
    <row r="565" spans="2:14" s="31" customFormat="1" x14ac:dyDescent="0.2">
      <c r="B565" s="177"/>
      <c r="C565" s="32"/>
      <c r="D565" s="32"/>
      <c r="E565" s="32"/>
      <c r="F565" s="32"/>
      <c r="L565" s="35"/>
      <c r="M565" s="35"/>
      <c r="N565" s="35"/>
    </row>
    <row r="566" spans="2:14" s="31" customFormat="1" x14ac:dyDescent="0.2">
      <c r="B566" s="177"/>
      <c r="C566" s="32"/>
      <c r="D566" s="32"/>
      <c r="E566" s="32"/>
      <c r="F566" s="32"/>
      <c r="L566" s="35"/>
      <c r="M566" s="35"/>
      <c r="N566" s="35"/>
    </row>
    <row r="567" spans="2:14" s="31" customFormat="1" x14ac:dyDescent="0.2">
      <c r="B567" s="177"/>
      <c r="C567" s="32"/>
      <c r="D567" s="32"/>
      <c r="E567" s="32"/>
      <c r="F567" s="32"/>
      <c r="L567" s="35"/>
      <c r="M567" s="35"/>
      <c r="N567" s="35"/>
    </row>
    <row r="568" spans="2:14" s="31" customFormat="1" x14ac:dyDescent="0.2">
      <c r="B568" s="177"/>
      <c r="C568" s="32"/>
      <c r="D568" s="32"/>
      <c r="E568" s="32"/>
      <c r="F568" s="32"/>
      <c r="L568" s="35"/>
      <c r="M568" s="35"/>
      <c r="N568" s="35"/>
    </row>
    <row r="569" spans="2:14" s="31" customFormat="1" x14ac:dyDescent="0.2">
      <c r="B569" s="177"/>
      <c r="C569" s="32"/>
      <c r="D569" s="32"/>
      <c r="E569" s="32"/>
      <c r="F569" s="32"/>
      <c r="L569" s="35"/>
      <c r="M569" s="35"/>
      <c r="N569" s="35"/>
    </row>
    <row r="570" spans="2:14" s="31" customFormat="1" x14ac:dyDescent="0.2">
      <c r="B570" s="177"/>
      <c r="C570" s="32"/>
      <c r="D570" s="32"/>
      <c r="E570" s="32"/>
      <c r="F570" s="32"/>
      <c r="L570" s="35"/>
      <c r="M570" s="35"/>
      <c r="N570" s="35"/>
    </row>
    <row r="571" spans="2:14" s="31" customFormat="1" x14ac:dyDescent="0.2">
      <c r="B571" s="177"/>
      <c r="C571" s="32"/>
      <c r="D571" s="32"/>
      <c r="E571" s="32"/>
      <c r="F571" s="32"/>
      <c r="L571" s="35"/>
      <c r="M571" s="35"/>
      <c r="N571" s="35"/>
    </row>
    <row r="572" spans="2:14" s="31" customFormat="1" x14ac:dyDescent="0.2">
      <c r="B572" s="177"/>
      <c r="C572" s="32"/>
      <c r="D572" s="32"/>
      <c r="E572" s="32"/>
      <c r="F572" s="32"/>
      <c r="L572" s="35"/>
      <c r="M572" s="35"/>
      <c r="N572" s="35"/>
    </row>
    <row r="573" spans="2:14" s="31" customFormat="1" x14ac:dyDescent="0.2">
      <c r="B573" s="177"/>
      <c r="C573" s="32"/>
      <c r="D573" s="32"/>
      <c r="E573" s="32"/>
      <c r="F573" s="32"/>
      <c r="L573" s="35"/>
      <c r="M573" s="35"/>
      <c r="N573" s="35"/>
    </row>
    <row r="574" spans="2:14" s="31" customFormat="1" x14ac:dyDescent="0.2">
      <c r="B574" s="177"/>
      <c r="C574" s="32"/>
      <c r="D574" s="32"/>
      <c r="E574" s="32"/>
      <c r="F574" s="32"/>
      <c r="L574" s="35"/>
      <c r="M574" s="35"/>
      <c r="N574" s="35"/>
    </row>
    <row r="575" spans="2:14" s="31" customFormat="1" x14ac:dyDescent="0.2">
      <c r="B575" s="177"/>
      <c r="C575" s="32"/>
      <c r="D575" s="32"/>
      <c r="E575" s="32"/>
      <c r="F575" s="32"/>
      <c r="L575" s="35"/>
      <c r="M575" s="35"/>
      <c r="N575" s="35"/>
    </row>
    <row r="576" spans="2:14" s="31" customFormat="1" x14ac:dyDescent="0.2">
      <c r="B576" s="177"/>
      <c r="C576" s="32"/>
      <c r="D576" s="32"/>
      <c r="E576" s="32"/>
      <c r="F576" s="32"/>
      <c r="L576" s="35"/>
      <c r="M576" s="35"/>
      <c r="N576" s="35"/>
    </row>
    <row r="577" spans="2:14" s="31" customFormat="1" x14ac:dyDescent="0.2">
      <c r="B577" s="177"/>
      <c r="C577" s="32"/>
      <c r="D577" s="32"/>
      <c r="E577" s="32"/>
      <c r="F577" s="32"/>
      <c r="L577" s="35"/>
      <c r="M577" s="35"/>
      <c r="N577" s="35"/>
    </row>
    <row r="578" spans="2:14" s="31" customFormat="1" x14ac:dyDescent="0.2">
      <c r="B578" s="177"/>
      <c r="C578" s="32"/>
      <c r="D578" s="32"/>
      <c r="E578" s="32"/>
      <c r="F578" s="32"/>
      <c r="L578" s="35"/>
      <c r="M578" s="35"/>
      <c r="N578" s="35"/>
    </row>
    <row r="579" spans="2:14" s="31" customFormat="1" x14ac:dyDescent="0.2">
      <c r="B579" s="177"/>
      <c r="C579" s="32"/>
      <c r="D579" s="32"/>
      <c r="E579" s="32"/>
      <c r="F579" s="32"/>
      <c r="L579" s="35"/>
      <c r="M579" s="35"/>
      <c r="N579" s="35"/>
    </row>
    <row r="580" spans="2:14" s="31" customFormat="1" x14ac:dyDescent="0.2">
      <c r="B580" s="177"/>
      <c r="C580" s="32"/>
      <c r="D580" s="32"/>
      <c r="E580" s="32"/>
      <c r="F580" s="32"/>
      <c r="L580" s="35"/>
      <c r="M580" s="35"/>
      <c r="N580" s="35"/>
    </row>
    <row r="581" spans="2:14" s="31" customFormat="1" x14ac:dyDescent="0.2">
      <c r="B581" s="177"/>
      <c r="C581" s="32"/>
      <c r="D581" s="32"/>
      <c r="E581" s="32"/>
      <c r="F581" s="32"/>
      <c r="L581" s="35"/>
      <c r="M581" s="35"/>
      <c r="N581" s="35"/>
    </row>
    <row r="582" spans="2:14" s="31" customFormat="1" x14ac:dyDescent="0.2">
      <c r="B582" s="177"/>
      <c r="C582" s="32"/>
      <c r="D582" s="32"/>
      <c r="E582" s="32"/>
      <c r="F582" s="32"/>
      <c r="L582" s="35"/>
      <c r="M582" s="35"/>
      <c r="N582" s="35"/>
    </row>
    <row r="583" spans="2:14" s="31" customFormat="1" x14ac:dyDescent="0.2">
      <c r="B583" s="177"/>
      <c r="C583" s="32"/>
      <c r="D583" s="32"/>
      <c r="E583" s="32"/>
      <c r="F583" s="32"/>
      <c r="L583" s="35"/>
      <c r="M583" s="35"/>
      <c r="N583" s="35"/>
    </row>
    <row r="584" spans="2:14" s="31" customFormat="1" x14ac:dyDescent="0.2">
      <c r="B584" s="177"/>
      <c r="C584" s="32"/>
      <c r="D584" s="32"/>
      <c r="E584" s="32"/>
      <c r="F584" s="32"/>
      <c r="L584" s="35"/>
      <c r="M584" s="35"/>
      <c r="N584" s="35"/>
    </row>
    <row r="585" spans="2:14" s="31" customFormat="1" x14ac:dyDescent="0.2">
      <c r="B585" s="177"/>
      <c r="C585" s="32"/>
      <c r="D585" s="32"/>
      <c r="E585" s="32"/>
      <c r="F585" s="32"/>
      <c r="L585" s="35"/>
      <c r="M585" s="35"/>
      <c r="N585" s="35"/>
    </row>
    <row r="586" spans="2:14" s="31" customFormat="1" x14ac:dyDescent="0.2">
      <c r="B586" s="177"/>
      <c r="C586" s="32"/>
      <c r="D586" s="32"/>
      <c r="E586" s="32"/>
      <c r="F586" s="32"/>
      <c r="L586" s="35"/>
      <c r="M586" s="35"/>
      <c r="N586" s="35"/>
    </row>
    <row r="587" spans="2:14" s="31" customFormat="1" x14ac:dyDescent="0.2">
      <c r="B587" s="177"/>
      <c r="C587" s="32"/>
      <c r="D587" s="32"/>
      <c r="E587" s="32"/>
      <c r="F587" s="32"/>
      <c r="L587" s="35"/>
      <c r="M587" s="35"/>
      <c r="N587" s="35"/>
    </row>
    <row r="588" spans="2:14" s="31" customFormat="1" x14ac:dyDescent="0.2">
      <c r="B588" s="177"/>
      <c r="C588" s="32"/>
      <c r="D588" s="32"/>
      <c r="E588" s="32"/>
      <c r="F588" s="32"/>
      <c r="L588" s="35"/>
      <c r="M588" s="35"/>
      <c r="N588" s="35"/>
    </row>
    <row r="589" spans="2:14" s="31" customFormat="1" x14ac:dyDescent="0.2">
      <c r="B589" s="177"/>
      <c r="C589" s="32"/>
      <c r="D589" s="32"/>
      <c r="E589" s="32"/>
      <c r="F589" s="32"/>
      <c r="L589" s="35"/>
      <c r="M589" s="35"/>
      <c r="N589" s="35"/>
    </row>
    <row r="590" spans="2:14" s="31" customFormat="1" x14ac:dyDescent="0.2">
      <c r="B590" s="177"/>
      <c r="C590" s="32"/>
      <c r="D590" s="32"/>
      <c r="E590" s="32"/>
      <c r="F590" s="32"/>
      <c r="L590" s="35"/>
      <c r="M590" s="35"/>
      <c r="N590" s="35"/>
    </row>
    <row r="591" spans="2:14" s="31" customFormat="1" x14ac:dyDescent="0.2">
      <c r="B591" s="177"/>
      <c r="C591" s="32"/>
      <c r="D591" s="32"/>
      <c r="E591" s="32"/>
      <c r="F591" s="32"/>
      <c r="L591" s="35"/>
      <c r="M591" s="35"/>
      <c r="N591" s="35"/>
    </row>
    <row r="592" spans="2:14" s="31" customFormat="1" x14ac:dyDescent="0.2">
      <c r="B592" s="177"/>
      <c r="C592" s="32"/>
      <c r="D592" s="32"/>
      <c r="E592" s="32"/>
      <c r="F592" s="32"/>
      <c r="L592" s="35"/>
      <c r="M592" s="35"/>
      <c r="N592" s="35"/>
    </row>
    <row r="593" spans="2:14" s="31" customFormat="1" x14ac:dyDescent="0.2">
      <c r="B593" s="177"/>
      <c r="C593" s="32"/>
      <c r="D593" s="32"/>
      <c r="E593" s="32"/>
      <c r="F593" s="32"/>
      <c r="L593" s="35"/>
      <c r="M593" s="35"/>
      <c r="N593" s="35"/>
    </row>
    <row r="594" spans="2:14" s="31" customFormat="1" x14ac:dyDescent="0.2">
      <c r="B594" s="177"/>
      <c r="C594" s="32"/>
      <c r="D594" s="32"/>
      <c r="E594" s="32"/>
      <c r="F594" s="32"/>
      <c r="L594" s="35"/>
      <c r="M594" s="35"/>
      <c r="N594" s="35"/>
    </row>
    <row r="595" spans="2:14" s="31" customFormat="1" x14ac:dyDescent="0.2">
      <c r="B595" s="177"/>
      <c r="C595" s="32"/>
      <c r="D595" s="32"/>
      <c r="E595" s="32"/>
      <c r="F595" s="32"/>
      <c r="L595" s="35"/>
      <c r="M595" s="35"/>
      <c r="N595" s="35"/>
    </row>
    <row r="596" spans="2:14" s="31" customFormat="1" x14ac:dyDescent="0.2">
      <c r="B596" s="177"/>
      <c r="C596" s="32"/>
      <c r="D596" s="32"/>
      <c r="E596" s="32"/>
      <c r="F596" s="32"/>
      <c r="L596" s="35"/>
      <c r="M596" s="35"/>
      <c r="N596" s="35"/>
    </row>
    <row r="597" spans="2:14" s="31" customFormat="1" x14ac:dyDescent="0.2">
      <c r="B597" s="177"/>
      <c r="C597" s="32"/>
      <c r="D597" s="32"/>
      <c r="E597" s="32"/>
      <c r="F597" s="32"/>
      <c r="L597" s="35"/>
      <c r="M597" s="35"/>
      <c r="N597" s="35"/>
    </row>
    <row r="598" spans="2:14" s="31" customFormat="1" x14ac:dyDescent="0.2">
      <c r="B598" s="177"/>
      <c r="C598" s="32"/>
      <c r="D598" s="32"/>
      <c r="E598" s="32"/>
      <c r="F598" s="32"/>
      <c r="L598" s="35"/>
      <c r="M598" s="35"/>
      <c r="N598" s="35"/>
    </row>
    <row r="599" spans="2:14" s="31" customFormat="1" x14ac:dyDescent="0.2">
      <c r="B599" s="177"/>
      <c r="C599" s="32"/>
      <c r="D599" s="32"/>
      <c r="E599" s="32"/>
      <c r="F599" s="32"/>
      <c r="L599" s="35"/>
      <c r="M599" s="35"/>
      <c r="N599" s="35"/>
    </row>
    <row r="600" spans="2:14" s="31" customFormat="1" x14ac:dyDescent="0.2">
      <c r="B600" s="177"/>
      <c r="C600" s="32"/>
      <c r="D600" s="32"/>
      <c r="E600" s="32"/>
      <c r="F600" s="32"/>
      <c r="L600" s="35"/>
      <c r="M600" s="35"/>
      <c r="N600" s="35"/>
    </row>
    <row r="601" spans="2:14" s="31" customFormat="1" x14ac:dyDescent="0.2">
      <c r="B601" s="177"/>
      <c r="C601" s="32"/>
      <c r="D601" s="32"/>
      <c r="E601" s="32"/>
      <c r="F601" s="32"/>
      <c r="L601" s="35"/>
      <c r="M601" s="35"/>
      <c r="N601" s="35"/>
    </row>
    <row r="602" spans="2:14" s="31" customFormat="1" x14ac:dyDescent="0.2">
      <c r="B602" s="177"/>
      <c r="C602" s="32"/>
      <c r="D602" s="32"/>
      <c r="E602" s="32"/>
      <c r="F602" s="32"/>
      <c r="L602" s="35"/>
      <c r="M602" s="35"/>
      <c r="N602" s="35"/>
    </row>
    <row r="603" spans="2:14" s="31" customFormat="1" x14ac:dyDescent="0.2">
      <c r="B603" s="177"/>
      <c r="C603" s="32"/>
      <c r="D603" s="32"/>
      <c r="E603" s="32"/>
      <c r="F603" s="32"/>
      <c r="L603" s="35"/>
      <c r="M603" s="35"/>
      <c r="N603" s="35"/>
    </row>
    <row r="604" spans="2:14" s="31" customFormat="1" x14ac:dyDescent="0.2">
      <c r="B604" s="177"/>
      <c r="C604" s="32"/>
      <c r="D604" s="32"/>
      <c r="E604" s="32"/>
      <c r="F604" s="32"/>
      <c r="L604" s="35"/>
      <c r="M604" s="35"/>
      <c r="N604" s="35"/>
    </row>
    <row r="605" spans="2:14" s="31" customFormat="1" x14ac:dyDescent="0.2">
      <c r="B605" s="177"/>
      <c r="C605" s="32"/>
      <c r="D605" s="32"/>
      <c r="E605" s="32"/>
      <c r="F605" s="32"/>
      <c r="L605" s="35"/>
      <c r="M605" s="35"/>
      <c r="N605" s="35"/>
    </row>
    <row r="606" spans="2:14" s="31" customFormat="1" x14ac:dyDescent="0.2">
      <c r="B606" s="177"/>
      <c r="C606" s="32"/>
      <c r="D606" s="32"/>
      <c r="E606" s="32"/>
      <c r="F606" s="32"/>
      <c r="L606" s="35"/>
      <c r="M606" s="35"/>
      <c r="N606" s="35"/>
    </row>
    <row r="607" spans="2:14" s="31" customFormat="1" x14ac:dyDescent="0.2">
      <c r="B607" s="177"/>
      <c r="C607" s="32"/>
      <c r="D607" s="32"/>
      <c r="E607" s="32"/>
      <c r="F607" s="32"/>
      <c r="L607" s="35"/>
      <c r="M607" s="35"/>
      <c r="N607" s="35"/>
    </row>
    <row r="608" spans="2:14" s="31" customFormat="1" x14ac:dyDescent="0.2">
      <c r="B608" s="177"/>
      <c r="C608" s="32"/>
      <c r="D608" s="32"/>
      <c r="E608" s="32"/>
      <c r="F608" s="32"/>
      <c r="L608" s="35"/>
      <c r="M608" s="35"/>
      <c r="N608" s="35"/>
    </row>
    <row r="609" spans="2:14" s="31" customFormat="1" x14ac:dyDescent="0.2">
      <c r="B609" s="177"/>
      <c r="C609" s="32"/>
      <c r="D609" s="32"/>
      <c r="E609" s="32"/>
      <c r="F609" s="32"/>
      <c r="L609" s="35"/>
      <c r="M609" s="35"/>
      <c r="N609" s="35"/>
    </row>
    <row r="610" spans="2:14" s="31" customFormat="1" x14ac:dyDescent="0.2">
      <c r="B610" s="177"/>
      <c r="C610" s="32"/>
      <c r="D610" s="32"/>
      <c r="E610" s="32"/>
      <c r="F610" s="32"/>
      <c r="L610" s="35"/>
      <c r="M610" s="35"/>
      <c r="N610" s="35"/>
    </row>
    <row r="611" spans="2:14" s="31" customFormat="1" x14ac:dyDescent="0.2">
      <c r="B611" s="177"/>
      <c r="C611" s="32"/>
      <c r="D611" s="32"/>
      <c r="E611" s="32"/>
      <c r="F611" s="32"/>
      <c r="L611" s="35"/>
      <c r="M611" s="35"/>
      <c r="N611" s="35"/>
    </row>
    <row r="612" spans="2:14" s="31" customFormat="1" x14ac:dyDescent="0.2">
      <c r="B612" s="177"/>
      <c r="C612" s="32"/>
      <c r="D612" s="32"/>
      <c r="E612" s="32"/>
      <c r="F612" s="32"/>
      <c r="L612" s="35"/>
      <c r="M612" s="35"/>
      <c r="N612" s="35"/>
    </row>
    <row r="613" spans="2:14" s="31" customFormat="1" x14ac:dyDescent="0.2">
      <c r="B613" s="177"/>
      <c r="C613" s="32"/>
      <c r="D613" s="32"/>
      <c r="E613" s="32"/>
      <c r="F613" s="32"/>
      <c r="L613" s="35"/>
      <c r="M613" s="35"/>
      <c r="N613" s="35"/>
    </row>
    <row r="614" spans="2:14" s="31" customFormat="1" x14ac:dyDescent="0.2">
      <c r="B614" s="177"/>
      <c r="C614" s="32"/>
      <c r="D614" s="32"/>
      <c r="E614" s="32"/>
      <c r="F614" s="32"/>
      <c r="L614" s="35"/>
      <c r="M614" s="35"/>
      <c r="N614" s="35"/>
    </row>
    <row r="615" spans="2:14" s="31" customFormat="1" x14ac:dyDescent="0.2">
      <c r="B615" s="177"/>
      <c r="C615" s="32"/>
      <c r="D615" s="32"/>
      <c r="E615" s="32"/>
      <c r="F615" s="32"/>
      <c r="L615" s="35"/>
      <c r="M615" s="35"/>
      <c r="N615" s="35"/>
    </row>
    <row r="616" spans="2:14" s="31" customFormat="1" x14ac:dyDescent="0.2">
      <c r="B616" s="177"/>
      <c r="C616" s="32"/>
      <c r="D616" s="32"/>
      <c r="E616" s="32"/>
      <c r="F616" s="32"/>
      <c r="L616" s="35"/>
      <c r="M616" s="35"/>
      <c r="N616" s="35"/>
    </row>
    <row r="617" spans="2:14" s="31" customFormat="1" x14ac:dyDescent="0.2">
      <c r="B617" s="177"/>
      <c r="C617" s="32"/>
      <c r="D617" s="32"/>
      <c r="E617" s="32"/>
      <c r="F617" s="32"/>
      <c r="L617" s="35"/>
      <c r="M617" s="35"/>
      <c r="N617" s="35"/>
    </row>
    <row r="618" spans="2:14" s="31" customFormat="1" x14ac:dyDescent="0.2">
      <c r="B618" s="177"/>
      <c r="C618" s="32"/>
      <c r="D618" s="32"/>
      <c r="E618" s="32"/>
      <c r="F618" s="32"/>
      <c r="L618" s="35"/>
      <c r="M618" s="35"/>
      <c r="N618" s="35"/>
    </row>
    <row r="619" spans="2:14" s="31" customFormat="1" x14ac:dyDescent="0.2">
      <c r="B619" s="177"/>
      <c r="C619" s="32"/>
      <c r="D619" s="32"/>
      <c r="E619" s="32"/>
      <c r="F619" s="32"/>
      <c r="L619" s="35"/>
      <c r="M619" s="35"/>
      <c r="N619" s="35"/>
    </row>
    <row r="620" spans="2:14" s="31" customFormat="1" x14ac:dyDescent="0.2">
      <c r="B620" s="177"/>
      <c r="C620" s="32"/>
      <c r="D620" s="32"/>
      <c r="E620" s="32"/>
      <c r="F620" s="32"/>
      <c r="L620" s="35"/>
      <c r="M620" s="35"/>
      <c r="N620" s="35"/>
    </row>
    <row r="621" spans="2:14" s="31" customFormat="1" x14ac:dyDescent="0.2">
      <c r="B621" s="177"/>
      <c r="C621" s="32"/>
      <c r="D621" s="32"/>
      <c r="E621" s="32"/>
      <c r="F621" s="32"/>
      <c r="L621" s="35"/>
      <c r="M621" s="35"/>
      <c r="N621" s="35"/>
    </row>
    <row r="622" spans="2:14" s="31" customFormat="1" x14ac:dyDescent="0.2">
      <c r="B622" s="177"/>
      <c r="C622" s="32"/>
      <c r="D622" s="1"/>
      <c r="E622" s="1"/>
      <c r="F622" s="1"/>
      <c r="L622" s="35"/>
      <c r="M622" s="35"/>
      <c r="N622" s="35"/>
    </row>
    <row r="623" spans="2:14" s="31" customFormat="1" x14ac:dyDescent="0.2">
      <c r="B623" s="177"/>
      <c r="C623" s="32"/>
      <c r="D623" s="1"/>
      <c r="E623" s="1"/>
      <c r="F623" s="1"/>
      <c r="L623" s="35"/>
      <c r="M623" s="35"/>
      <c r="N623" s="35"/>
    </row>
    <row r="624" spans="2:14" s="31" customFormat="1" x14ac:dyDescent="0.2">
      <c r="B624" s="177"/>
      <c r="C624" s="32"/>
      <c r="D624" s="1"/>
      <c r="E624" s="1"/>
      <c r="F624" s="1"/>
      <c r="L624" s="35"/>
      <c r="M624" s="35"/>
      <c r="N624" s="35"/>
    </row>
  </sheetData>
  <mergeCells count="5">
    <mergeCell ref="B20:F20"/>
    <mergeCell ref="B2:J2"/>
    <mergeCell ref="B3:J3"/>
    <mergeCell ref="D5:F5"/>
    <mergeCell ref="A4:M4"/>
  </mergeCells>
  <printOptions horizontalCentered="1"/>
  <pageMargins left="0" right="0" top="0.39370078740157483" bottom="0.19685039370078741" header="0.7086614173228347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4</vt:i4>
      </vt:variant>
    </vt:vector>
  </HeadingPairs>
  <TitlesOfParts>
    <vt:vector size="7" baseType="lpstr">
      <vt:lpstr>1 melléklet a </vt:lpstr>
      <vt:lpstr>2.sz. táblázat</vt:lpstr>
      <vt:lpstr>1.sz.táblázat</vt:lpstr>
      <vt:lpstr>'1 melléklet a '!Nyomtatási_cím</vt:lpstr>
      <vt:lpstr>'1.sz.táblázat'!Nyomtatási_cím</vt:lpstr>
      <vt:lpstr>'1 melléklet a '!Nyomtatási_terület</vt:lpstr>
      <vt:lpstr>'1.sz.táblázat'!Nyomtatási_terület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Csépányiné Bartók Margit</dc:creator>
  <cp:lastModifiedBy>Csépányiné Bartók Margit</cp:lastModifiedBy>
  <cp:lastPrinted>2019-03-27T11:46:16Z</cp:lastPrinted>
  <dcterms:created xsi:type="dcterms:W3CDTF">2019-03-25T14:16:27Z</dcterms:created>
  <dcterms:modified xsi:type="dcterms:W3CDTF">2019-03-27T13:20:37Z</dcterms:modified>
</cp:coreProperties>
</file>