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90" windowHeight="114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<sst xmlns="http://schemas.openxmlformats.org/spreadsheetml/2006/main" count="46" uniqueCount="32">
  <si>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OEP támogatás mértéke Ft/fő/hó</t>
  </si>
  <si>
    <t>2013 I.félév</t>
  </si>
  <si>
    <t>ügyeletbe résztvevő települések</t>
  </si>
  <si>
    <t xml:space="preserve">      Polgár</t>
  </si>
  <si>
    <t xml:space="preserve">      Folyás</t>
  </si>
  <si>
    <t xml:space="preserve">      Görbeháza</t>
  </si>
  <si>
    <t xml:space="preserve">      Tiszagyulaháza</t>
  </si>
  <si>
    <t xml:space="preserve">lakosság szám </t>
  </si>
  <si>
    <t>szorzó</t>
  </si>
  <si>
    <t xml:space="preserve">      Újtikos</t>
  </si>
  <si>
    <t>támogatás havi összege</t>
  </si>
  <si>
    <t>alap támogatás</t>
  </si>
  <si>
    <t>Központi ügyeletre +30%</t>
  </si>
  <si>
    <t>Havi OEP támogatás összesen</t>
  </si>
  <si>
    <t>Időszak támogatása összesen</t>
  </si>
  <si>
    <t>Önkormányzati hozzájárulás</t>
  </si>
  <si>
    <t xml:space="preserve">      Polgár </t>
  </si>
  <si>
    <t>megoszlás</t>
  </si>
  <si>
    <t>Önkormányzati hozzájárulás összesen</t>
  </si>
  <si>
    <t>hozzájárulás időszakra</t>
  </si>
  <si>
    <t>2013 II.félév</t>
  </si>
  <si>
    <t>Kiadások</t>
  </si>
  <si>
    <t>Személyi kiadások</t>
  </si>
  <si>
    <t>Ügyeleti dijak</t>
  </si>
  <si>
    <t>Ügyeleti gépkocsival kapcs kiad</t>
  </si>
  <si>
    <t>Egyéb kiadások</t>
  </si>
  <si>
    <t>Kiadások összesen</t>
  </si>
  <si>
    <t>éves összeg</t>
  </si>
  <si>
    <t xml:space="preserve">Kiadás -Támogatás </t>
  </si>
  <si>
    <t>Polgári Kistérség Többcélú Társulása 2012. és 2013. évi költségvetés kiemelt előirányzatai, önkormányzati hozzájárulások alakulása</t>
  </si>
  <si>
    <t xml:space="preserve">2.sz.melléklet </t>
  </si>
  <si>
    <t>Megnevezés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</si>
</sst>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40" applyFont="1" applyAlignment="1">
      <alignment/>
    </xf>
    <xf numFmtId="165" fontId="1" fillId="0" borderId="0" xfId="40" applyNumberFormat="1" applyFont="1" applyAlignment="1">
      <alignment/>
    </xf>
    <xf numFmtId="43" fontId="1" fillId="0" borderId="0" xfId="40" applyFont="1" applyAlignment="1">
      <alignment horizontal="center"/>
    </xf>
    <xf numFmtId="0" fontId="2" fillId="0" borderId="0" xfId="0" applyFont="1" applyAlignment="1">
      <alignment/>
    </xf>
    <xf numFmtId="43" fontId="2" fillId="0" borderId="0" xfId="40" applyFont="1" applyAlignment="1">
      <alignment/>
    </xf>
    <xf numFmtId="165" fontId="2" fillId="0" borderId="0" xfId="40" applyNumberFormat="1" applyFont="1" applyAlignment="1">
      <alignment/>
    </xf>
    <xf numFmtId="4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3" fontId="1" fillId="0" borderId="10" xfId="40" applyFont="1" applyBorder="1" applyAlignment="1">
      <alignment/>
    </xf>
    <xf numFmtId="43" fontId="1" fillId="0" borderId="10" xfId="40" applyFont="1" applyBorder="1" applyAlignment="1">
      <alignment horizontal="center" wrapText="1"/>
    </xf>
    <xf numFmtId="165" fontId="1" fillId="0" borderId="10" xfId="40" applyNumberFormat="1" applyFont="1" applyBorder="1" applyAlignment="1">
      <alignment/>
    </xf>
    <xf numFmtId="10" fontId="1" fillId="0" borderId="10" xfId="4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10" fontId="2" fillId="0" borderId="10" xfId="40" applyNumberFormat="1" applyFont="1" applyBorder="1" applyAlignment="1">
      <alignment/>
    </xf>
    <xf numFmtId="43" fontId="2" fillId="0" borderId="10" xfId="40" applyFont="1" applyBorder="1" applyAlignment="1">
      <alignment/>
    </xf>
    <xf numFmtId="165" fontId="2" fillId="0" borderId="10" xfId="4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3" fontId="2" fillId="0" borderId="10" xfId="40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1" fillId="0" borderId="10" xfId="4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30.8515625" style="1" customWidth="1"/>
    <col min="2" max="2" width="12.28125" style="1" bestFit="1" customWidth="1"/>
    <col min="3" max="3" width="9.8515625" style="2" customWidth="1"/>
    <col min="4" max="4" width="16.140625" style="2" customWidth="1"/>
    <col min="5" max="5" width="12.28125" style="3" bestFit="1" customWidth="1"/>
    <col min="6" max="6" width="9.140625" style="1" customWidth="1"/>
    <col min="7" max="7" width="15.7109375" style="1" customWidth="1"/>
    <col min="8" max="8" width="16.28125" style="1" bestFit="1" customWidth="1"/>
    <col min="9" max="9" width="15.28125" style="1" bestFit="1" customWidth="1"/>
    <col min="10" max="16384" width="9.140625" style="1" customWidth="1"/>
  </cols>
  <sheetData>
    <row r="1" ht="25.5" customHeight="1">
      <c r="I1" s="24" t="s">
        <v>30</v>
      </c>
    </row>
    <row r="2" spans="1:9" ht="25.5" customHeight="1">
      <c r="A2" s="28" t="s">
        <v>29</v>
      </c>
      <c r="B2" s="28"/>
      <c r="C2" s="28"/>
      <c r="D2" s="28"/>
      <c r="E2" s="28"/>
      <c r="F2" s="28"/>
      <c r="G2" s="28"/>
      <c r="H2" s="28"/>
      <c r="I2" s="28"/>
    </row>
    <row r="3" spans="1:9" ht="12.75">
      <c r="A3" s="9" t="s">
        <v>31</v>
      </c>
      <c r="B3" s="25">
        <v>2012</v>
      </c>
      <c r="C3" s="26"/>
      <c r="D3" s="26"/>
      <c r="E3" s="25">
        <v>2013</v>
      </c>
      <c r="F3" s="26"/>
      <c r="G3" s="26"/>
      <c r="H3" s="21" t="s">
        <v>1</v>
      </c>
      <c r="I3" s="21" t="s">
        <v>20</v>
      </c>
    </row>
    <row r="4" spans="1:9" s="5" customFormat="1" ht="12.75">
      <c r="A4" s="15" t="s">
        <v>21</v>
      </c>
      <c r="B4" s="15"/>
      <c r="C4" s="18"/>
      <c r="D4" s="22" t="s">
        <v>27</v>
      </c>
      <c r="E4" s="19"/>
      <c r="F4" s="15"/>
      <c r="G4" s="22" t="s">
        <v>27</v>
      </c>
      <c r="H4" s="23"/>
      <c r="I4" s="23"/>
    </row>
    <row r="5" spans="1:9" ht="12.75">
      <c r="A5" s="9" t="s">
        <v>22</v>
      </c>
      <c r="B5" s="9"/>
      <c r="C5" s="10"/>
      <c r="D5" s="10">
        <v>745876</v>
      </c>
      <c r="E5" s="12"/>
      <c r="F5" s="9"/>
      <c r="G5" s="10">
        <v>238125</v>
      </c>
      <c r="H5" s="14">
        <v>238125</v>
      </c>
      <c r="I5" s="14">
        <v>0</v>
      </c>
    </row>
    <row r="6" spans="1:9" ht="12.75">
      <c r="A6" s="9" t="s">
        <v>23</v>
      </c>
      <c r="B6" s="9"/>
      <c r="C6" s="10"/>
      <c r="D6" s="10">
        <v>16266544</v>
      </c>
      <c r="E6" s="12"/>
      <c r="F6" s="9"/>
      <c r="G6" s="10">
        <v>16295800</v>
      </c>
      <c r="H6" s="14">
        <v>9522048</v>
      </c>
      <c r="I6" s="14">
        <f>G6-H6</f>
        <v>6773752</v>
      </c>
    </row>
    <row r="7" spans="1:9" ht="12.75">
      <c r="A7" s="9" t="s">
        <v>24</v>
      </c>
      <c r="B7" s="9"/>
      <c r="C7" s="10"/>
      <c r="D7" s="10">
        <v>4992000</v>
      </c>
      <c r="E7" s="12"/>
      <c r="F7" s="9"/>
      <c r="G7" s="10">
        <v>4992000</v>
      </c>
      <c r="H7" s="14">
        <v>2912000</v>
      </c>
      <c r="I7" s="14">
        <f>G7-H7</f>
        <v>2080000</v>
      </c>
    </row>
    <row r="8" spans="1:9" ht="12.75">
      <c r="A8" s="9" t="s">
        <v>25</v>
      </c>
      <c r="B8" s="9"/>
      <c r="C8" s="10"/>
      <c r="D8" s="10">
        <v>1681489</v>
      </c>
      <c r="E8" s="12"/>
      <c r="F8" s="9"/>
      <c r="G8" s="10">
        <v>1921130</v>
      </c>
      <c r="H8" s="14">
        <v>1120659</v>
      </c>
      <c r="I8" s="14">
        <f>G8-H8</f>
        <v>800471</v>
      </c>
    </row>
    <row r="9" spans="1:9" s="5" customFormat="1" ht="12.75">
      <c r="A9" s="15" t="s">
        <v>26</v>
      </c>
      <c r="B9" s="15"/>
      <c r="C9" s="18"/>
      <c r="D9" s="18">
        <f>SUM(D5:D8)</f>
        <v>23685909</v>
      </c>
      <c r="E9" s="19"/>
      <c r="F9" s="15"/>
      <c r="G9" s="18">
        <f>SUM(G5:G8)</f>
        <v>23447055</v>
      </c>
      <c r="H9" s="23">
        <f>SUM(H5:H8)</f>
        <v>13792832</v>
      </c>
      <c r="I9" s="23">
        <f>SUM(I5:I8)</f>
        <v>9654223</v>
      </c>
    </row>
    <row r="10" spans="1:11" ht="12.75">
      <c r="A10" s="9"/>
      <c r="B10" s="9"/>
      <c r="C10" s="10"/>
      <c r="D10" s="11"/>
      <c r="E10" s="12"/>
      <c r="F10" s="9"/>
      <c r="G10" s="11"/>
      <c r="H10" s="9"/>
      <c r="I10" s="9"/>
      <c r="K10" s="4"/>
    </row>
    <row r="11" spans="1:11" ht="12.75">
      <c r="A11" s="9" t="s">
        <v>0</v>
      </c>
      <c r="B11" s="12">
        <v>40</v>
      </c>
      <c r="C11" s="10"/>
      <c r="D11" s="27" t="s">
        <v>10</v>
      </c>
      <c r="E11" s="12">
        <v>40</v>
      </c>
      <c r="F11" s="12"/>
      <c r="G11" s="27" t="s">
        <v>10</v>
      </c>
      <c r="H11" s="12"/>
      <c r="I11" s="12"/>
      <c r="K11" s="4"/>
    </row>
    <row r="12" spans="1:11" ht="12.75">
      <c r="A12" s="9" t="s">
        <v>2</v>
      </c>
      <c r="B12" s="9" t="s">
        <v>7</v>
      </c>
      <c r="C12" s="10" t="s">
        <v>8</v>
      </c>
      <c r="D12" s="27"/>
      <c r="E12" s="12" t="s">
        <v>7</v>
      </c>
      <c r="F12" s="9" t="s">
        <v>8</v>
      </c>
      <c r="G12" s="27"/>
      <c r="H12" s="9"/>
      <c r="I12" s="9"/>
      <c r="K12" s="4"/>
    </row>
    <row r="13" spans="1:9" ht="12.75">
      <c r="A13" s="9" t="s">
        <v>3</v>
      </c>
      <c r="B13" s="12">
        <v>8262</v>
      </c>
      <c r="C13" s="10">
        <v>1.7</v>
      </c>
      <c r="D13" s="10">
        <f>B13*B$11*C13</f>
        <v>561816</v>
      </c>
      <c r="E13" s="12">
        <v>8223</v>
      </c>
      <c r="F13" s="10">
        <v>1.7</v>
      </c>
      <c r="G13" s="10">
        <f>E13*E$11*F13</f>
        <v>559164</v>
      </c>
      <c r="H13" s="9"/>
      <c r="I13" s="9"/>
    </row>
    <row r="14" spans="1:9" ht="12.75">
      <c r="A14" s="9" t="s">
        <v>4</v>
      </c>
      <c r="B14" s="12">
        <v>393</v>
      </c>
      <c r="C14" s="10">
        <v>2.1</v>
      </c>
      <c r="D14" s="10">
        <f>B14*B$11*C14</f>
        <v>33012</v>
      </c>
      <c r="E14" s="12">
        <v>379</v>
      </c>
      <c r="F14" s="10">
        <v>2.1</v>
      </c>
      <c r="G14" s="10">
        <f>E14*E$11*F14</f>
        <v>31836</v>
      </c>
      <c r="H14" s="9"/>
      <c r="I14" s="9"/>
    </row>
    <row r="15" spans="1:9" ht="12.75">
      <c r="A15" s="9" t="s">
        <v>5</v>
      </c>
      <c r="B15" s="12">
        <v>2553</v>
      </c>
      <c r="C15" s="10">
        <v>2.1</v>
      </c>
      <c r="D15" s="10">
        <f>B15*B$11*C15</f>
        <v>214452</v>
      </c>
      <c r="E15" s="12">
        <v>2537</v>
      </c>
      <c r="F15" s="10">
        <v>2.1</v>
      </c>
      <c r="G15" s="10">
        <f>E15*E$11*F15</f>
        <v>213108</v>
      </c>
      <c r="H15" s="9"/>
      <c r="I15" s="9"/>
    </row>
    <row r="16" spans="1:9" ht="12.75">
      <c r="A16" s="9" t="s">
        <v>6</v>
      </c>
      <c r="B16" s="12">
        <v>778</v>
      </c>
      <c r="C16" s="10">
        <v>2.1</v>
      </c>
      <c r="D16" s="10">
        <f>B16*B$11*C16</f>
        <v>65352</v>
      </c>
      <c r="E16" s="12">
        <v>763</v>
      </c>
      <c r="F16" s="10">
        <v>2.1</v>
      </c>
      <c r="G16" s="10">
        <f>E16*E$11*F16</f>
        <v>64092</v>
      </c>
      <c r="H16" s="9"/>
      <c r="I16" s="9"/>
    </row>
    <row r="17" spans="1:9" ht="12.75">
      <c r="A17" s="9" t="s">
        <v>9</v>
      </c>
      <c r="B17" s="12">
        <v>967</v>
      </c>
      <c r="C17" s="10">
        <v>2.1</v>
      </c>
      <c r="D17" s="10">
        <f>B17*B$11*C17</f>
        <v>81228</v>
      </c>
      <c r="E17" s="12">
        <v>953</v>
      </c>
      <c r="F17" s="10">
        <v>2.1</v>
      </c>
      <c r="G17" s="10">
        <f>E17*E$11*F17</f>
        <v>80052</v>
      </c>
      <c r="H17" s="9"/>
      <c r="I17" s="9"/>
    </row>
    <row r="18" spans="1:9" ht="12.75">
      <c r="A18" s="9" t="s">
        <v>11</v>
      </c>
      <c r="B18" s="9"/>
      <c r="C18" s="10"/>
      <c r="D18" s="10">
        <f>SUM(D13:D17)</f>
        <v>955860</v>
      </c>
      <c r="E18" s="12"/>
      <c r="F18" s="9"/>
      <c r="G18" s="14">
        <f>SUM(G13:G17)</f>
        <v>948252</v>
      </c>
      <c r="H18" s="9"/>
      <c r="I18" s="9"/>
    </row>
    <row r="19" spans="1:9" ht="12.75">
      <c r="A19" s="9" t="s">
        <v>12</v>
      </c>
      <c r="B19" s="9"/>
      <c r="C19" s="10"/>
      <c r="D19" s="10">
        <f>D18*30%</f>
        <v>286758</v>
      </c>
      <c r="E19" s="12"/>
      <c r="F19" s="9"/>
      <c r="G19" s="10">
        <f>ROUND(G18*30%,0)</f>
        <v>284476</v>
      </c>
      <c r="H19" s="9"/>
      <c r="I19" s="9"/>
    </row>
    <row r="20" spans="1:9" ht="12.75">
      <c r="A20" s="9" t="s">
        <v>13</v>
      </c>
      <c r="B20" s="9"/>
      <c r="C20" s="10"/>
      <c r="D20" s="10">
        <f>SUM(D18:D19)</f>
        <v>1242618</v>
      </c>
      <c r="E20" s="12"/>
      <c r="F20" s="9"/>
      <c r="G20" s="14">
        <f>SUM(G18:G19)</f>
        <v>1232728</v>
      </c>
      <c r="H20" s="9"/>
      <c r="I20" s="9"/>
    </row>
    <row r="21" spans="1:9" s="5" customFormat="1" ht="12.75">
      <c r="A21" s="15" t="s">
        <v>14</v>
      </c>
      <c r="B21" s="15"/>
      <c r="C21" s="18"/>
      <c r="D21" s="18">
        <f>D20*12</f>
        <v>14911416</v>
      </c>
      <c r="E21" s="19"/>
      <c r="F21" s="15"/>
      <c r="G21" s="18">
        <f>G20*12</f>
        <v>14792736</v>
      </c>
      <c r="H21" s="23">
        <f>G20*6</f>
        <v>7396368</v>
      </c>
      <c r="I21" s="23">
        <f>G20*6</f>
        <v>7396368</v>
      </c>
    </row>
    <row r="22" spans="3:9" s="5" customFormat="1" ht="12.75">
      <c r="C22" s="6"/>
      <c r="D22" s="6"/>
      <c r="E22" s="7"/>
      <c r="G22" s="6"/>
      <c r="H22" s="8"/>
      <c r="I22" s="8"/>
    </row>
    <row r="23" spans="3:9" s="5" customFormat="1" ht="12.75">
      <c r="C23" s="6"/>
      <c r="D23" s="6"/>
      <c r="E23" s="7"/>
      <c r="G23" s="6"/>
      <c r="H23" s="8"/>
      <c r="I23" s="8"/>
    </row>
    <row r="24" spans="1:9" s="5" customFormat="1" ht="12.75">
      <c r="A24" s="15" t="s">
        <v>28</v>
      </c>
      <c r="B24" s="15"/>
      <c r="C24" s="18"/>
      <c r="D24" s="18">
        <f>D9-D21</f>
        <v>8774493</v>
      </c>
      <c r="E24" s="19"/>
      <c r="F24" s="15"/>
      <c r="G24" s="18">
        <f>G9-G21</f>
        <v>8654319</v>
      </c>
      <c r="H24" s="18">
        <f>H9-H21</f>
        <v>6396464</v>
      </c>
      <c r="I24" s="18">
        <f>I9-I21</f>
        <v>2257855</v>
      </c>
    </row>
    <row r="26" spans="1:9" ht="25.5">
      <c r="A26" s="9" t="s">
        <v>15</v>
      </c>
      <c r="B26" s="9" t="s">
        <v>7</v>
      </c>
      <c r="C26" s="10" t="s">
        <v>17</v>
      </c>
      <c r="D26" s="11" t="s">
        <v>19</v>
      </c>
      <c r="E26" s="9" t="s">
        <v>7</v>
      </c>
      <c r="F26" s="10" t="s">
        <v>17</v>
      </c>
      <c r="G26" s="11" t="s">
        <v>19</v>
      </c>
      <c r="H26" s="11" t="s">
        <v>19</v>
      </c>
      <c r="I26" s="11" t="s">
        <v>19</v>
      </c>
    </row>
    <row r="27" spans="1:9" ht="12.75">
      <c r="A27" s="9" t="s">
        <v>16</v>
      </c>
      <c r="B27" s="12">
        <v>8271</v>
      </c>
      <c r="C27" s="13">
        <f>B27/B$32</f>
        <v>0.6412622111955342</v>
      </c>
      <c r="D27" s="10">
        <v>5626751</v>
      </c>
      <c r="E27" s="12">
        <v>8223</v>
      </c>
      <c r="F27" s="13">
        <f>E27/E$32</f>
        <v>0.6396732788798133</v>
      </c>
      <c r="G27" s="12">
        <f>ROUND(8654320*F27,0)</f>
        <v>5535937</v>
      </c>
      <c r="H27" s="10">
        <f>ROUND(H$24*F27,0)</f>
        <v>4091647</v>
      </c>
      <c r="I27" s="14">
        <f>G27-H27</f>
        <v>1444290</v>
      </c>
    </row>
    <row r="28" spans="1:9" ht="12.75">
      <c r="A28" s="9" t="s">
        <v>4</v>
      </c>
      <c r="B28" s="12">
        <v>376</v>
      </c>
      <c r="C28" s="13">
        <f>B28/B$32</f>
        <v>0.029151806481625058</v>
      </c>
      <c r="D28" s="10">
        <v>255792</v>
      </c>
      <c r="E28" s="12">
        <v>379</v>
      </c>
      <c r="F28" s="13">
        <f>E28/E$32</f>
        <v>0.029482691559704396</v>
      </c>
      <c r="G28" s="12">
        <f>ROUND(8654320*F28,0)</f>
        <v>255153</v>
      </c>
      <c r="H28" s="10">
        <f>ROUND(H$24*F28,0)</f>
        <v>188585</v>
      </c>
      <c r="I28" s="14">
        <f>G28-H28</f>
        <v>66568</v>
      </c>
    </row>
    <row r="29" spans="1:9" ht="12.75">
      <c r="A29" s="9" t="s">
        <v>5</v>
      </c>
      <c r="B29" s="12">
        <v>2548</v>
      </c>
      <c r="C29" s="13">
        <f>B29/B$32</f>
        <v>0.19755000775314002</v>
      </c>
      <c r="D29" s="10">
        <v>1733401</v>
      </c>
      <c r="E29" s="12">
        <v>2537</v>
      </c>
      <c r="F29" s="13">
        <f>E29/E$32</f>
        <v>0.1973551147413458</v>
      </c>
      <c r="G29" s="12">
        <f>ROUND(8654320*F29,0)</f>
        <v>1707974</v>
      </c>
      <c r="H29" s="10">
        <f>ROUND(H$24*F29,0)</f>
        <v>1262375</v>
      </c>
      <c r="I29" s="14">
        <f>G29-H29</f>
        <v>445599</v>
      </c>
    </row>
    <row r="30" spans="1:9" ht="12.75">
      <c r="A30" s="9" t="s">
        <v>6</v>
      </c>
      <c r="B30" s="12">
        <v>775</v>
      </c>
      <c r="C30" s="13">
        <f>B30/B$32</f>
        <v>0.06008683516824314</v>
      </c>
      <c r="D30" s="10">
        <v>527232</v>
      </c>
      <c r="E30" s="12">
        <v>763</v>
      </c>
      <c r="F30" s="13">
        <f>E30/E$32</f>
        <v>0.05935433683391676</v>
      </c>
      <c r="G30" s="12">
        <f>ROUND(8654320*F30,0)</f>
        <v>513671</v>
      </c>
      <c r="H30" s="10">
        <f>ROUND(H$24*F30,0)</f>
        <v>379658</v>
      </c>
      <c r="I30" s="14">
        <f>G30-H30</f>
        <v>134013</v>
      </c>
    </row>
    <row r="31" spans="1:9" ht="12.75">
      <c r="A31" s="9" t="s">
        <v>9</v>
      </c>
      <c r="B31" s="12">
        <v>928</v>
      </c>
      <c r="C31" s="13">
        <f>B31/B$32</f>
        <v>0.07194913940145758</v>
      </c>
      <c r="D31" s="10">
        <v>631317</v>
      </c>
      <c r="E31" s="12">
        <v>953</v>
      </c>
      <c r="F31" s="13">
        <f>E31/E$32</f>
        <v>0.07413457798521976</v>
      </c>
      <c r="G31" s="12">
        <f>ROUND(8654320*F31,0)</f>
        <v>641584</v>
      </c>
      <c r="H31" s="10">
        <f>ROUND(H$24*F31,0)</f>
        <v>474199</v>
      </c>
      <c r="I31" s="14">
        <f>G31-H31</f>
        <v>167385</v>
      </c>
    </row>
    <row r="32" spans="1:9" s="5" customFormat="1" ht="12.75">
      <c r="A32" s="15" t="s">
        <v>18</v>
      </c>
      <c r="B32" s="16">
        <f aca="true" t="shared" si="0" ref="B32:I32">SUM(B27:B31)</f>
        <v>12898</v>
      </c>
      <c r="C32" s="17">
        <f t="shared" si="0"/>
        <v>1</v>
      </c>
      <c r="D32" s="18">
        <f t="shared" si="0"/>
        <v>8774493</v>
      </c>
      <c r="E32" s="19">
        <f t="shared" si="0"/>
        <v>12855</v>
      </c>
      <c r="F32" s="20">
        <f t="shared" si="0"/>
        <v>1</v>
      </c>
      <c r="G32" s="19">
        <f t="shared" si="0"/>
        <v>8654319</v>
      </c>
      <c r="H32" s="18">
        <f t="shared" si="0"/>
        <v>6396464</v>
      </c>
      <c r="I32" s="18">
        <f t="shared" si="0"/>
        <v>2257855</v>
      </c>
    </row>
  </sheetData>
  <sheetProtection/>
  <mergeCells count="5">
    <mergeCell ref="B3:D3"/>
    <mergeCell ref="E3:G3"/>
    <mergeCell ref="D11:D12"/>
    <mergeCell ref="G11:G12"/>
    <mergeCell ref="A2:I2"/>
  </mergeCells>
  <printOptions horizontalCentered="1"/>
  <pageMargins left="0.5511811023622047" right="0.5" top="0.984251968503937" bottom="0.7086614173228347" header="0.5118110236220472" footer="0.5118110236220472"/>
  <pageSetup horizontalDpi="600" verticalDpi="600" orientation="landscape" paperSize="9" r:id="rId1"/>
  <headerFooter alignWithMargins="0">
    <oddHeader>&amp;C&amp;"Arial,Félkövér dőlt"&amp;11Kimutatás az ügyeleti ellátás kiadásairól és támogtásáról 2012-2013 évben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Polgári Kistérség Többcélú Társulás</dc:creator>
  <cp:keywords/>
  <dc:description/>
  <cp:lastModifiedBy>Csépányiné Bartók Margit</cp:lastModifiedBy>
  <cp:lastPrinted>2013-05-08T08:07:34Z</cp:lastPrinted>
  <dcterms:created xsi:type="dcterms:W3CDTF">2013-05-08T06:35:48Z</dcterms:created>
  <dcterms:modified xsi:type="dcterms:W3CDTF">2013-05-24T06:40:14Z</dcterms:modified>
  <cp:category/>
  <cp:version/>
  <cp:contentType/>
  <cp:contentStatus/>
</cp:coreProperties>
</file>